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WYDZIAŁ KSIĘGOWOŚCI_2022\Bilans excel\Zbiorczo\"/>
    </mc:Choice>
  </mc:AlternateContent>
  <bookViews>
    <workbookView xWindow="0" yWindow="0" windowWidth="28800" windowHeight="11025" firstSheet="7" activeTab="8"/>
  </bookViews>
  <sheets>
    <sheet name="zał. nr 13" sheetId="37" r:id="rId1"/>
    <sheet name="zał. nr 13 A" sheetId="38" r:id="rId2"/>
    <sheet name="zał. nr 13 B" sheetId="39" r:id="rId3"/>
    <sheet name="zał. nr 14" sheetId="40" r:id="rId4"/>
    <sheet name="zał. nr 14 A" sheetId="41" r:id="rId5"/>
    <sheet name="zał. nr 15" sheetId="42" r:id="rId6"/>
    <sheet name="zał. nr 16" sheetId="43" r:id="rId7"/>
    <sheet name="zał. nr 16 A" sheetId="44" r:id="rId8"/>
    <sheet name="zał. nr 17" sheetId="45" r:id="rId9"/>
    <sheet name="zał. nr 18" sheetId="46" r:id="rId10"/>
    <sheet name="zał. nr 19 wykaz jednostek" sheetId="36" r:id="rId11"/>
    <sheet name="II.1.1a" sheetId="1" r:id="rId12"/>
    <sheet name="II.1.1b" sheetId="2" r:id="rId13"/>
    <sheet name="II.1.1c" sheetId="3" r:id="rId14"/>
    <sheet name="II.1.2." sheetId="4" r:id="rId15"/>
    <sheet name="II.1.3." sheetId="5" r:id="rId16"/>
    <sheet name="II.1.4." sheetId="6" r:id="rId17"/>
    <sheet name="II.1.5." sheetId="7" r:id="rId18"/>
    <sheet name="II.1.6." sheetId="8" r:id="rId19"/>
    <sheet name="II.1.7." sheetId="9" r:id="rId20"/>
    <sheet name="II.1.8." sheetId="10" r:id="rId21"/>
    <sheet name="II.1.9." sheetId="11" r:id="rId22"/>
    <sheet name="II.1.10" sheetId="12" r:id="rId23"/>
    <sheet name="II.1.11" sheetId="13" r:id="rId24"/>
    <sheet name="II.1.12.a" sheetId="14" r:id="rId25"/>
    <sheet name="II.1.12.b" sheetId="15" r:id="rId26"/>
    <sheet name="II.1.13.a" sheetId="16" r:id="rId27"/>
    <sheet name="II.1.13.b" sheetId="17" r:id="rId28"/>
    <sheet name="II.1.14." sheetId="18" r:id="rId29"/>
    <sheet name="II.1.15" sheetId="19" r:id="rId30"/>
    <sheet name="II.1.16.a" sheetId="20" r:id="rId31"/>
    <sheet name="II.1.16.b" sheetId="21" r:id="rId32"/>
    <sheet name="II.2.1." sheetId="35" r:id="rId33"/>
    <sheet name="II.2.2." sheetId="22" r:id="rId34"/>
    <sheet name="II.2.3." sheetId="23" r:id="rId35"/>
    <sheet name="II.2.4." sheetId="24" r:id="rId36"/>
    <sheet name="II.2.5.a" sheetId="25" r:id="rId37"/>
    <sheet name="II.2.5.b" sheetId="26" r:id="rId38"/>
    <sheet name="II.2.5.c." sheetId="27" r:id="rId39"/>
    <sheet name="II.2.5.d." sheetId="28" r:id="rId40"/>
    <sheet name="II.2.5.e." sheetId="29" r:id="rId41"/>
    <sheet name="II.2.5.f." sheetId="30" r:id="rId42"/>
    <sheet name="II.2.5.g." sheetId="31" r:id="rId43"/>
    <sheet name="II.3.1." sheetId="32" r:id="rId44"/>
    <sheet name="II.3.2." sheetId="33" r:id="rId45"/>
    <sheet name="II.3.3." sheetId="34" r:id="rId46"/>
  </sheets>
  <externalReferences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</externalReferences>
  <definedNames>
    <definedName name="_xlnm.Print_Area" localSheetId="23">II.1.11!$A$1:$G$30</definedName>
    <definedName name="_xlnm.Print_Area" localSheetId="24">II.1.12.a!$A$1:$G$23</definedName>
    <definedName name="_xlnm.Print_Area" localSheetId="28">II.1.14.!$A$1:$G$15</definedName>
    <definedName name="_xlnm.Print_Area" localSheetId="21">II.1.9.!$A$1:$G$26</definedName>
    <definedName name="_xlnm.Print_Area" localSheetId="41">II.2.5.f.!$A$1:$I$26</definedName>
    <definedName name="_xlnm.Print_Area" localSheetId="43">II.3.1.!$A$1:$G$14</definedName>
    <definedName name="_xlnm.Print_Area" localSheetId="2">'zał. nr 13 B'!$A$1:$J$27</definedName>
    <definedName name="_xlnm.Print_Area" localSheetId="4">'zał. nr 14 A'!$A$1:$I$28</definedName>
    <definedName name="_xlnm.Print_Area" localSheetId="9">'zał. nr 18'!$A$1:$AE$46</definedName>
    <definedName name="_xlnm.Print_Area" localSheetId="10">'zał. nr 19 wykaz jednostek'!$A$1:$E$38</definedName>
    <definedName name="Z_02E5699C_A94C_40C9_A8F7_B85DA4DE4107_.wvu.PrintArea" localSheetId="9" hidden="1">'zał. nr 18'!$A$1:$AE$46</definedName>
    <definedName name="Z_09140F98_88B7_4BA7_A610_AE81B5E8A1F6_.wvu.PrintArea" localSheetId="0" hidden="1">'zał. nr 13'!#REF!</definedName>
    <definedName name="Z_09140F98_88B7_4BA7_A610_AE81B5E8A1F6_.wvu.PrintArea" localSheetId="3" hidden="1">'zał. nr 14'!#REF!</definedName>
    <definedName name="Z_09140F98_88B7_4BA7_A610_AE81B5E8A1F6_.wvu.PrintArea" localSheetId="5" hidden="1">'zał. nr 15'!#REF!</definedName>
    <definedName name="Z_0B5FCE89_0EAE_4282_9B37_6801FC77F915_.wvu.Cols" localSheetId="0" hidden="1">'zał. nr 13'!$Q:$Q</definedName>
    <definedName name="Z_0F8FBB9A_BC97_4C59_ADC8_D2394B3F2CAF_.wvu.PrintArea" localSheetId="4" hidden="1">'zał. nr 14 A'!$A$1:$H$28</definedName>
    <definedName name="Z_10F897F0_2E00_472F_BBBD_08666CED7F7C_.wvu.Cols" localSheetId="32" hidden="1">II.2.1.!$H:$I</definedName>
    <definedName name="Z_169BF37B_C0C0_488D_B87B_DE1128069D6C_.wvu.Cols" localSheetId="32" hidden="1">II.2.1.!$H:$I</definedName>
    <definedName name="Z_17625586_199F_40AF_B4D6_F9D1B3E372D8_.wvu.PrintArea" localSheetId="23" hidden="1">II.1.11!$A$1:$G$30</definedName>
    <definedName name="Z_18FFBB16_8792_482F_AE72_7CFB1F30095F_.wvu.Cols" localSheetId="35" hidden="1">II.2.4.!$H:$I</definedName>
    <definedName name="Z_1A3F18A7_83B5_4FCE_9A06_FEA3B3524DB2_.wvu.Cols" localSheetId="0" hidden="1">'zał. nr 13'!$Q:$Q</definedName>
    <definedName name="Z_1AE207F7_0EAE_47B7_A353_B6E3C8E0B474_.wvu.PrintArea" localSheetId="0" hidden="1">'zał. nr 13'!#REF!</definedName>
    <definedName name="Z_1AE207F7_0EAE_47B7_A353_B6E3C8E0B474_.wvu.PrintArea" localSheetId="3" hidden="1">'zał. nr 14'!#REF!</definedName>
    <definedName name="Z_1AE207F7_0EAE_47B7_A353_B6E3C8E0B474_.wvu.PrintArea" localSheetId="5" hidden="1">'zał. nr 15'!#REF!</definedName>
    <definedName name="Z_1B787737_EABF_4AB5_84DD_9260B7136139_.wvu.Cols" localSheetId="0" hidden="1">'zał. nr 13'!$Q:$Q</definedName>
    <definedName name="Z_1BEC1158_297E_4F29_BCF2_D048C239601D_.wvu.PrintArea" localSheetId="23" hidden="1">II.1.11!$A$1:$G$30</definedName>
    <definedName name="Z_1CB6FA61_8A30_4606_983E_BBFD057994CE_.wvu.Cols" localSheetId="34" hidden="1">II.2.3.!$H:$I</definedName>
    <definedName name="Z_1DC8108A_BEF8_40B8_9D86_BA367D79E719_.wvu.PrintArea" localSheetId="42" hidden="1">II.2.5.g.!$A$1:$G$26</definedName>
    <definedName name="Z_1DE23B35_618C_4BDC_B03A_38B9BDFBE275_.wvu.PrintArea" localSheetId="24" hidden="1">II.1.12.a!$A$1:$G$23</definedName>
    <definedName name="Z_1E22ECD9_185E_4E11_935D_49A2AAAA580D_.wvu.Cols" localSheetId="0" hidden="1">'zał. nr 13'!$Q:$Q</definedName>
    <definedName name="Z_20D89905_E39B_4DA5_BA8A_1C49EB467C25_.wvu.Cols" localSheetId="39" hidden="1">II.2.5.d.!$H:$I</definedName>
    <definedName name="Z_244B887A_7565_4ED8_86A3_340E0B070575_.wvu.PrintArea" localSheetId="5" hidden="1">'zał. nr 15'!$A$1:$I$24</definedName>
    <definedName name="Z_24E5F8A7_800E_4A44_B8F2_28E77D397FF3_.wvu.PrintArea" localSheetId="4" hidden="1">'zał. nr 14 A'!$A$1:$H$28</definedName>
    <definedName name="Z_258C0241_B9C5_4626_88EE_9F4734D8B9FB_.wvu.Cols" localSheetId="0" hidden="1">'zał. nr 13'!$Q:$Q</definedName>
    <definedName name="Z_2924D375_8D0A_4EA6_9198_2E88CE3003AB_.wvu.Cols" localSheetId="0" hidden="1">'zał. nr 13'!$D:$E,'zał. nr 13'!$G:$H,'zał. nr 13'!$K:$L,'zał. nr 13'!$N:$O,'zał. nr 13'!$Q:$Q</definedName>
    <definedName name="Z_294C50EB_6D3D_49DF_B40E_79E5F4D49C89_.wvu.PrintArea" localSheetId="9" hidden="1">'zał. nr 18'!$A$1:$AE$46</definedName>
    <definedName name="Z_2B1B3092_2432_4016_8D75_CEEF2EBFDE5A_.wvu.PrintArea" localSheetId="41" hidden="1">II.2.5.f.!$A$1:$I$26</definedName>
    <definedName name="Z_2BD7D3F5_B2F9_4E95_B6C6_7FB16F966FCC_.wvu.PrintArea" localSheetId="24" hidden="1">II.1.12.a!$A$1:$G$23</definedName>
    <definedName name="Z_2D261ED2_C486_44DF_947E_FD6A0C741F69_.wvu.Cols" localSheetId="31" hidden="1">II.1.16.b!$H:$I</definedName>
    <definedName name="Z_2DC2546D_5FE9_494C_B941_17058892782E_.wvu.PrintArea" localSheetId="4" hidden="1">'zał. nr 14 A'!$A$1:$H$28</definedName>
    <definedName name="Z_2EA5236C_5F37_492D_B702_BACBF88238DE_.wvu.Cols" localSheetId="0" hidden="1">'zał. nr 13'!$Q:$Q</definedName>
    <definedName name="Z_329F5049_DA73_407C_BBE3_0005CC238A72_.wvu.PrintArea" localSheetId="5" hidden="1">'zał. nr 15'!$A$1:$I$24</definedName>
    <definedName name="Z_34841063_D280_4ACA_B8C1_81569C48F7D3_.wvu.PrintArea" localSheetId="28" hidden="1">II.1.14.!$A$1:$G$15</definedName>
    <definedName name="Z_34D0EC62_30EB_4F18_B4C9_FDEE9E968E98_.wvu.PrintArea" localSheetId="4" hidden="1">'zał. nr 14 A'!$A$1:$H$28</definedName>
    <definedName name="Z_3566105C_C7D3_484B_AED2_FD5B1C39F957_.wvu.PrintArea" localSheetId="4" hidden="1">'zał. nr 14 A'!$A$1:$H$28</definedName>
    <definedName name="Z_35EB26BA_0549_4671_B459_B6748405E8ED_.wvu.PrintArea" localSheetId="4" hidden="1">'zał. nr 14 A'!$A$1:$H$28</definedName>
    <definedName name="Z_36EC13DE_641F_4C57_9018_567EDCDFD35F_.wvu.PrintArea" localSheetId="0" hidden="1">'zał. nr 13'!#REF!</definedName>
    <definedName name="Z_36EC13DE_641F_4C57_9018_567EDCDFD35F_.wvu.PrintArea" localSheetId="3" hidden="1">'zał. nr 14'!#REF!</definedName>
    <definedName name="Z_36EC13DE_641F_4C57_9018_567EDCDFD35F_.wvu.PrintArea" localSheetId="5" hidden="1">'zał. nr 15'!#REF!</definedName>
    <definedName name="Z_375BCB36_5BB5_4358_96D1_71B34D93F202_.wvu.Cols" localSheetId="35" hidden="1">II.2.4.!$H:$I</definedName>
    <definedName name="Z_37C3FB24_9F56_4913_BBB5_1A0A9AF39197_.wvu.PrintArea" localSheetId="28" hidden="1">II.1.14.!$A$1:$G$15</definedName>
    <definedName name="Z_3C5070A2_EE19_49A2_B2E3_5E3F6274C4EA_.wvu.PrintArea" localSheetId="4" hidden="1">'zał. nr 14 A'!$A$1:$H$28</definedName>
    <definedName name="Z_3D072D5D_C431_4086_8969_4934313CDA6B_.wvu.PrintArea" localSheetId="4" hidden="1">'zał. nr 14 A'!$A$1:$H$28</definedName>
    <definedName name="Z_3ED2AC7E_81F1_410B_9DC2_BB9323E10D89_.wvu.Cols" localSheetId="34" hidden="1">II.2.3.!$H:$I</definedName>
    <definedName name="Z_400205F8_5AE7_415A_9EFB_91BD78EEE5AE_.wvu.PrintArea" localSheetId="28" hidden="1">II.1.14.!$A$1:$G$15</definedName>
    <definedName name="Z_4304FC81_CEF7_48A1_9066_F7BEF9A53193_.wvu.Cols" localSheetId="0" hidden="1">'zał. nr 13'!$Q:$Q</definedName>
    <definedName name="Z_48369B57_4692_4B49_A0F9_2DDE388448C0_.wvu.Cols" localSheetId="35" hidden="1">II.2.4.!$H:$I</definedName>
    <definedName name="Z_4A3CE414_DB7B_4541_969E_E184052880B2_.wvu.PrintArea" localSheetId="9" hidden="1">'zał. nr 18'!$A$1:$AE$46</definedName>
    <definedName name="Z_4ACE9102_303F_4E84_B255_BE02F8A5F2A1_.wvu.Cols" localSheetId="34" hidden="1">II.2.3.!$H:$I</definedName>
    <definedName name="Z_4B3EF7EC_39A9_40C0_AA7E_BBB01A8B53E9_.wvu.Cols" localSheetId="32" hidden="1">II.2.1.!$H:$I</definedName>
    <definedName name="Z_4E4833F3_F2D9_483C_AFDB_2E6ADA7D5FE7_.wvu.PrintArea" localSheetId="0" hidden="1">'zał. nr 13'!#REF!</definedName>
    <definedName name="Z_4E4833F3_F2D9_483C_AFDB_2E6ADA7D5FE7_.wvu.PrintArea" localSheetId="3" hidden="1">'zał. nr 14'!#REF!</definedName>
    <definedName name="Z_4E4833F3_F2D9_483C_AFDB_2E6ADA7D5FE7_.wvu.PrintArea" localSheetId="5" hidden="1">'zał. nr 15'!#REF!</definedName>
    <definedName name="Z_519901A2_991D_468F_8A88_3136387DAF42_.wvu.PrintArea" localSheetId="5" hidden="1">'zał. nr 15'!$A$1:$I$24</definedName>
    <definedName name="Z_52B4D8AD_F662_4758_850E_8E4DE1792160_.wvu.PrintArea" localSheetId="4" hidden="1">'zał. nr 14 A'!$A$1:$H$28</definedName>
    <definedName name="Z_5368C2F8_95A9_4E47_9124_30930A9B44F8_.wvu.PrintArea" localSheetId="5" hidden="1">'zał. nr 15'!$A$1:$I$24</definedName>
    <definedName name="Z_5368D4D8_A7AB_4480_9C99_A171C9372BBB_.wvu.Cols" localSheetId="34" hidden="1">II.2.3.!$H:$I</definedName>
    <definedName name="Z_53BB6784_0897_4DB6_B761_26E5A4C3BABE_.wvu.PrintArea" localSheetId="21" hidden="1">II.1.9.!$A$1:$G$26</definedName>
    <definedName name="Z_53BF18E6_F098_4782_A2F0_A87376219FD7_.wvu.Cols" localSheetId="35" hidden="1">II.2.4.!$H:$I</definedName>
    <definedName name="Z_55DD16E3_AEE0_438F_A66B_EED53687FE1C_.wvu.PrintArea" localSheetId="4" hidden="1">'zał. nr 14 A'!$A$1:$H$28</definedName>
    <definedName name="Z_569B6EC7_7894_4E38_9026_172ADF466288_.wvu.PrintArea" localSheetId="9" hidden="1">'zał. nr 18'!$A$1:$AE$46</definedName>
    <definedName name="Z_57008265_B74D_413B_A874_3B022AF1361A_.wvu.Cols" localSheetId="34" hidden="1">II.2.3.!$H:$I</definedName>
    <definedName name="Z_5A47C355_7656_48A4_93A0_17C41528D0D1_.wvu.PrintArea" localSheetId="4" hidden="1">'zał. nr 14 A'!$A$1:$H$28</definedName>
    <definedName name="Z_5B711435_E525_43F3_AD6E_1A0894F99EFD_.wvu.PrintArea" localSheetId="9" hidden="1">'zał. nr 18'!$A$1:$AE$46</definedName>
    <definedName name="Z_5DD76F80_3E0E_4EEB_AE4B_F6E8D27166D3_.wvu.PrintArea" localSheetId="4" hidden="1">'zał. nr 14 A'!$A$1:$H$28</definedName>
    <definedName name="Z_5FDDA74B_7597_4835_92DA_56A11F8EDBAE_.wvu.Cols" localSheetId="34" hidden="1">II.2.3.!$H:$I</definedName>
    <definedName name="Z_60C1EB0F_56CD_4939_A61B_7AAB9AC31C5A_.wvu.Cols" localSheetId="34" hidden="1">II.2.3.!$H:$I</definedName>
    <definedName name="Z_618A53C0_E4C2_410C_B110_BBA95DF7D826_.wvu.PrintArea" localSheetId="5" hidden="1">'zał. nr 15'!$A$1:$I$24</definedName>
    <definedName name="Z_673D44AF_8AFB_4ED8_9432_CCDB15532B28_.wvu.Cols" localSheetId="0" hidden="1">'zał. nr 13'!$Q:$Q</definedName>
    <definedName name="Z_6777D290_DE75_48FD_8643_CE6FFC3C96F6_.wvu.Cols" localSheetId="33" hidden="1">II.2.2.!$H:$I</definedName>
    <definedName name="Z_6E7BC9CD_307A_4B59_9D32_54C153D5D424_.wvu.Cols" localSheetId="39" hidden="1">II.2.5.d.!$H:$I</definedName>
    <definedName name="Z_707DC8BE_7FC0_45DC_BD75_C8357AB66103_.wvu.Cols" localSheetId="9" hidden="1">'zał. nr 18'!$E:$E,'zał. nr 18'!$G:$I,'zał. nr 18'!$K:$L,'zał. nr 18'!$N:$N,'zał. nr 18'!$P:$Q,'zał. nr 18'!$V:$V,'zał. nr 18'!$Y:$Y</definedName>
    <definedName name="Z_707DC8BE_7FC0_45DC_BD75_C8357AB66103_.wvu.PrintArea" localSheetId="9" hidden="1">'zał. nr 18'!$A$1:$AE$46</definedName>
    <definedName name="Z_735FD887_0394_43F2_8241_3D76A153FC2E_.wvu.Cols" localSheetId="34" hidden="1">II.2.3.!$H:$I</definedName>
    <definedName name="Z_743FE43E_89EF_423D_95AC_7BA4D4302829_.wvu.PrintArea" localSheetId="23" hidden="1">II.1.11!$A$1:$G$30</definedName>
    <definedName name="Z_7516F3C5_5FFD_44FA_8BB2_5C02B528A10D_.wvu.Cols" localSheetId="37" hidden="1">II.2.5.b!$H:$I</definedName>
    <definedName name="Z_7696A7A1_F96B_4DC1_8DF8_E93F0B25E99A_.wvu.Cols" localSheetId="0" hidden="1">'zał. nr 13'!$Q:$Q</definedName>
    <definedName name="Z_76EC432A_298E_494D_8CA3_DB1A0F38EE4B_.wvu.PrintArea" localSheetId="4" hidden="1">'zał. nr 14 A'!$A$1:$H$28</definedName>
    <definedName name="Z_7823AEFB_D6D7_4B6B_B0C9_44BCBB0577C4_.wvu.PrintArea" localSheetId="5" hidden="1">'zał. nr 15'!$A$1:$I$24</definedName>
    <definedName name="Z_7A522A7D_201B_414F_BD17_0116C68CC007_.wvu.PrintArea" localSheetId="9" hidden="1">'zał. nr 18'!$A$1:$AE$46</definedName>
    <definedName name="Z_7A8FAEC7_E37D_4128_9BB4_8E8E077A9879_.wvu.PrintArea" localSheetId="41" hidden="1">II.2.5.f.!$A$1:$I$26</definedName>
    <definedName name="Z_7C2ADB82_A20D_42C6_9205_A45DC4FA9375_.wvu.PrintArea" localSheetId="0" hidden="1">'zał. nr 13'!#REF!</definedName>
    <definedName name="Z_7C2ADB82_A20D_42C6_9205_A45DC4FA9375_.wvu.PrintArea" localSheetId="3" hidden="1">'zał. nr 14'!#REF!</definedName>
    <definedName name="Z_7C2ADB82_A20D_42C6_9205_A45DC4FA9375_.wvu.PrintArea" localSheetId="5" hidden="1">'zał. nr 15'!#REF!</definedName>
    <definedName name="Z_7EE1A676_CAE9_448E_977B_5DC337FE1979_.wvu.Cols" localSheetId="0" hidden="1">'zał. nr 13'!$Q:$Q</definedName>
    <definedName name="Z_7F073D05_3F2C_4060_9BCD_C130FFF7D0F6_.wvu.Cols" localSheetId="0" hidden="1">'zał. nr 13'!$Q:$Q</definedName>
    <definedName name="Z_7F144D99_F331_477B_B7D1_8AA345DD9002_.wvu.PrintArea" localSheetId="9" hidden="1">'zał. nr 18'!$A$1:$AE$46</definedName>
    <definedName name="Z_7F5D5CA9_BF21_4BB3_A57B_29E3BEBEA91A_.wvu.PrintArea" localSheetId="41" hidden="1">II.2.5.f.!$A$1:$I$26</definedName>
    <definedName name="Z_8285652A_360E_4933_B7F7_88C359E4CEDE_.wvu.PrintArea" localSheetId="4" hidden="1">'zał. nr 14 A'!$A$1:$H$28</definedName>
    <definedName name="Z_82AFDC3C_C274_4AB9_95F1_B589C0483AD6_.wvu.PrintArea" localSheetId="9" hidden="1">'zał. nr 18'!$A$1:$AE$46</definedName>
    <definedName name="Z_83BCDF9A_4287_48ED_A880_8EEA397FF12C_.wvu.Cols" localSheetId="31" hidden="1">II.1.16.b!$H:$I</definedName>
    <definedName name="Z_883727E3_851D_453C_9BF9_3804FD69C048_.wvu.Cols" localSheetId="10" hidden="1">'zał. nr 19 wykaz jednostek'!$E:$E</definedName>
    <definedName name="Z_883727E3_851D_453C_9BF9_3804FD69C048_.wvu.PrintArea" localSheetId="10" hidden="1">'zał. nr 19 wykaz jednostek'!$A$2:$E$39</definedName>
    <definedName name="Z_88A4D85B_0289_47FE_A8BB_1BD74756C7E5_.wvu.Cols" localSheetId="39" hidden="1">II.2.5.d.!$H:$I</definedName>
    <definedName name="Z_8DEB3DF0_FA85_4F7D_BAC2_56357F235200_.wvu.PrintArea" localSheetId="5" hidden="1">'zał. nr 15'!$A$1:$I$24</definedName>
    <definedName name="Z_9148806F_52AF_48D3_AD5F_E99DD3468ABD_.wvu.PrintArea" localSheetId="5" hidden="1">'zał. nr 15'!$A$1:$I$24</definedName>
    <definedName name="Z_91ED541B_5067_44A0_BDA1_AF2CB1A40E62_.wvu.PrintArea" localSheetId="4" hidden="1">'zał. nr 14 A'!$A$1:$H$28</definedName>
    <definedName name="Z_91F5256B_45D3_48A3_A6F3_C382AEB4075A_.wvu.PrintArea" localSheetId="0" hidden="1">'zał. nr 13'!#REF!</definedName>
    <definedName name="Z_91F5256B_45D3_48A3_A6F3_C382AEB4075A_.wvu.PrintArea" localSheetId="3" hidden="1">'zał. nr 14'!#REF!</definedName>
    <definedName name="Z_91F5256B_45D3_48A3_A6F3_C382AEB4075A_.wvu.PrintArea" localSheetId="5" hidden="1">'zał. nr 15'!#REF!</definedName>
    <definedName name="Z_92608682_EF27_48B0_945E_48812CFB9430_.wvu.Cols" localSheetId="34" hidden="1">II.2.3.!$H:$I</definedName>
    <definedName name="Z_98EBB2F4_005F_4F53_AB73_CE166C0DFF09_.wvu.PrintArea" localSheetId="9" hidden="1">'zał. nr 18'!$A$1:$AE$46</definedName>
    <definedName name="Z_99381A66_C3D4_46F8_A421_CD5B5163D80C_.wvu.PrintArea" localSheetId="4" hidden="1">'zał. nr 14 A'!$A$1:$H$28</definedName>
    <definedName name="Z_9AB3B067_C259_4250_92AA_F2E82B8658CF_.wvu.PrintArea" localSheetId="0" hidden="1">'zał. nr 13'!#REF!</definedName>
    <definedName name="Z_9AB3B067_C259_4250_92AA_F2E82B8658CF_.wvu.PrintArea" localSheetId="3" hidden="1">'zał. nr 14'!#REF!</definedName>
    <definedName name="Z_9AB3B067_C259_4250_92AA_F2E82B8658CF_.wvu.PrintArea" localSheetId="5" hidden="1">'zał. nr 15'!#REF!</definedName>
    <definedName name="Z_9D8D827A_CFDD_4C99_ADF5_493D1059E306_.wvu.PrintArea" localSheetId="9" hidden="1">'zał. nr 18'!$A$1:$AE$46</definedName>
    <definedName name="Z_9E501227_2DBA_4330_BD5E_B01E4CC0CF1D_.wvu.Cols" localSheetId="34" hidden="1">II.2.3.!$H:$I</definedName>
    <definedName name="Z_A0E1F3C5_AED9_46BB_902A_41A527518D22_.wvu.PrintArea" localSheetId="21" hidden="1">II.1.9.!$A$1:$G$26</definedName>
    <definedName name="Z_A0FE900C_D612_4D9C_8B5A_41F9DA86E7A4_.wvu.PrintArea" localSheetId="4" hidden="1">'zał. nr 14 A'!$A$1:$H$28</definedName>
    <definedName name="Z_A51980FE_64E4_4DF2_A679_6DE3398AC72D_.wvu.PrintArea" localSheetId="23" hidden="1">II.1.11!$A$1:$G$30</definedName>
    <definedName name="Z_A7815E0D_67DE_4F5E_9B84_D2428C55A3CD_.wvu.Cols" localSheetId="34" hidden="1">II.2.3.!$H:$I</definedName>
    <definedName name="Z_AD312682_BEC4_421B_8BF5_C9FCDFB2DE60_.wvu.PrintArea" localSheetId="0" hidden="1">'zał. nr 13'!#REF!</definedName>
    <definedName name="Z_AD312682_BEC4_421B_8BF5_C9FCDFB2DE60_.wvu.PrintArea" localSheetId="3" hidden="1">'zał. nr 14'!#REF!</definedName>
    <definedName name="Z_AD312682_BEC4_421B_8BF5_C9FCDFB2DE60_.wvu.PrintArea" localSheetId="5" hidden="1">'zał. nr 15'!#REF!</definedName>
    <definedName name="Z_AD332009_DD44_439C_89DE_C1B0D2428F4D_.wvu.PrintArea" localSheetId="4" hidden="1">'zał. nr 14 A'!$A$1:$H$28</definedName>
    <definedName name="Z_B5549035_738F_4D20_ADB0_610E40B29DC6_.wvu.PrintArea" localSheetId="0" hidden="1">'zał. nr 13'!#REF!</definedName>
    <definedName name="Z_B5549035_738F_4D20_ADB0_610E40B29DC6_.wvu.PrintArea" localSheetId="3" hidden="1">'zał. nr 14'!#REF!</definedName>
    <definedName name="Z_B5549035_738F_4D20_ADB0_610E40B29DC6_.wvu.PrintArea" localSheetId="5" hidden="1">'zał. nr 15'!#REF!</definedName>
    <definedName name="Z_B8BDFC3C_A87A_4E9F_8C38_F5D936422BE2_.wvu.PrintArea" localSheetId="0" hidden="1">'zał. nr 13'!#REF!</definedName>
    <definedName name="Z_B8BDFC3C_A87A_4E9F_8C38_F5D936422BE2_.wvu.PrintArea" localSheetId="3" hidden="1">'zał. nr 14'!#REF!</definedName>
    <definedName name="Z_B8BDFC3C_A87A_4E9F_8C38_F5D936422BE2_.wvu.PrintArea" localSheetId="5" hidden="1">'zał. nr 15'!#REF!</definedName>
    <definedName name="Z_BAC74A71_105D_42EA_9E84_33D2C8CAC31C_.wvu.Cols" localSheetId="34" hidden="1">II.2.3.!$H:$I</definedName>
    <definedName name="Z_BD258AEE_41CC_4093_B3AC_250B7FC15702_.wvu.PrintArea" localSheetId="4" hidden="1">'zał. nr 14 A'!$A$1:$H$28</definedName>
    <definedName name="Z_BD2E8E15_3C03_417A_803B_EE123707AFDD_.wvu.PrintArea" localSheetId="41" hidden="1">II.2.5.f.!$A$1:$I$26</definedName>
    <definedName name="Z_BD90B856_8B16_4BD1_A715_0F1D92D50C67_.wvu.PrintArea" localSheetId="4" hidden="1">'zał. nr 14 A'!$A$1:$H$28</definedName>
    <definedName name="Z_BFDD5225_7B62_4846_9C03_D6A5AF99C32F_.wvu.PrintArea" localSheetId="5" hidden="1">'zał. nr 15'!$A$1:$I$24</definedName>
    <definedName name="Z_C1CEC976_94F7_4A01_AD24_0FBB1B57C8CC_.wvu.PrintArea" localSheetId="4" hidden="1">'zał. nr 14 A'!$A$1:$I$28</definedName>
    <definedName name="Z_C29986F1_074F_4119_858E_E0BEBEDE8684_.wvu.PrintArea" localSheetId="4" hidden="1">'zał. nr 14 A'!$A$1:$H$28</definedName>
    <definedName name="Z_C581B36A_FEE4_404B_A170_384B99EDD413_.wvu.PrintArea" localSheetId="9" hidden="1">'zał. nr 18'!$A$1:$AE$45</definedName>
    <definedName name="Z_C6CA1125_F4E0_4A6D_A1DC_83AC8E0A1A63_.wvu.PrintArea" localSheetId="0" hidden="1">'zał. nr 13'!#REF!</definedName>
    <definedName name="Z_C6CA1125_F4E0_4A6D_A1DC_83AC8E0A1A63_.wvu.PrintArea" localSheetId="3" hidden="1">'zał. nr 14'!#REF!</definedName>
    <definedName name="Z_C6CA1125_F4E0_4A6D_A1DC_83AC8E0A1A63_.wvu.PrintArea" localSheetId="5" hidden="1">'zał. nr 15'!#REF!</definedName>
    <definedName name="Z_C7A3875B_539C_4FB2_ACB3_1368A16D1E18_.wvu.Cols" localSheetId="33" hidden="1">II.2.2.!$H:$I</definedName>
    <definedName name="Z_C819880E_42EB_48BC_8E5D_7BFA96706D0E_.wvu.Cols" localSheetId="33" hidden="1">II.2.2.!$H:$I</definedName>
    <definedName name="Z_CD4E1229_51EF_4BA1_BF67_4F11130F2AC3_.wvu.Cols" localSheetId="4" hidden="1">'zał. nr 14 A'!$I:$I</definedName>
    <definedName name="Z_CD4E1229_51EF_4BA1_BF67_4F11130F2AC3_.wvu.PrintArea" localSheetId="4" hidden="1">'zał. nr 14 A'!$A$1:$H$28</definedName>
    <definedName name="Z_D12A39B0_919E_41BC_8CC2_C7ED5C491D4D_.wvu.PrintArea" localSheetId="4" hidden="1">'zał. nr 14 A'!$A$1:$H$28</definedName>
    <definedName name="Z_D3ABB110_FF2E_4C3D_A478_D7C748D489DA_.wvu.PrintArea" localSheetId="5" hidden="1">'zał. nr 15'!$A$1:$I$24</definedName>
    <definedName name="Z_D42ACB1D_7A8E_4BE3_B59F_C92A8A12D488_.wvu.PrintArea" localSheetId="4" hidden="1">'zał. nr 14 A'!$A$1:$H$28</definedName>
    <definedName name="Z_D4F95419_1FC4_477A_9E7F_B03A239BBC7A_.wvu.PrintArea" localSheetId="9" hidden="1">'zał. nr 18'!$A$1:$AE$46</definedName>
    <definedName name="Z_D7D55CA3_4DF2_4462_9CCC_F8319754C09D_.wvu.PrintArea" localSheetId="0" hidden="1">'zał. nr 13'!#REF!</definedName>
    <definedName name="Z_D7D55CA3_4DF2_4462_9CCC_F8319754C09D_.wvu.PrintArea" localSheetId="3" hidden="1">'zał. nr 14'!#REF!</definedName>
    <definedName name="Z_D7D55CA3_4DF2_4462_9CCC_F8319754C09D_.wvu.PrintArea" localSheetId="5" hidden="1">'zał. nr 15'!#REF!</definedName>
    <definedName name="Z_E29C8356_E7BA_4587_82DD_99631B63119E_.wvu.PrintArea" localSheetId="24" hidden="1">II.1.12.a!$A$1:$G$23</definedName>
    <definedName name="Z_E65F5A3B_C7B6_4EC2_AB28_9295C622FAB3_.wvu.Cols" localSheetId="0" hidden="1">'zał. nr 13'!$Q:$Q</definedName>
    <definedName name="Z_E7522BAB_C8F8_45AC_9C06_B0BCAF920E5E_.wvu.Cols" localSheetId="34" hidden="1">II.2.3.!$H:$I</definedName>
    <definedName name="Z_E85F831D_3977_4AE2_8CA9_4B44A3AC6095_.wvu.PrintArea" localSheetId="4" hidden="1">'zał. nr 14 A'!$A$1:$H$28</definedName>
    <definedName name="Z_EA0FD446_5F43_4331_9BAD_0B7C3C6401A5_.wvu.PrintArea" localSheetId="9" hidden="1">'zał. nr 18'!$A$1:$AE$46</definedName>
    <definedName name="Z_EC1B23C3_788F_4BBF_867F_ECCF252D2E73_.wvu.PrintArea" localSheetId="11" hidden="1">II.1.1a!$A$1:$L$43</definedName>
    <definedName name="Z_EEB58F07_5D1D_41DB_92AB_F091B46782C9_.wvu.PrintArea" localSheetId="21" hidden="1">II.1.9.!$A$1:$I$26</definedName>
    <definedName name="Z_EEE38C0E_6CF6_4374_ADDB_4927A402DCA9_.wvu.Cols" localSheetId="0" hidden="1">'zał. nr 13'!$Q:$Q</definedName>
    <definedName name="Z_EFFD63FB_F223_43F6_8EFA_D85B09E5E03A_.wvu.PrintArea" localSheetId="4" hidden="1">'zał. nr 14 A'!$A$1:$H$28</definedName>
    <definedName name="Z_F0233136_360F_41C1_9C25_4BA99AB3E343_.wvu.PrintArea" localSheetId="9" hidden="1">'zał. nr 18'!$A$1:$AE$46</definedName>
    <definedName name="Z_F1BD6026_0920_47BA_92A3_2F9A7CF80468_.wvu.PrintArea" localSheetId="4" hidden="1">'zał. nr 14 A'!$A$1:$H$28</definedName>
    <definedName name="Z_F262F3DB_61FB_4086_9487_8C707A3B6847_.wvu.PrintArea" localSheetId="4" hidden="1">'zał. nr 14 A'!$A$1:$H$28</definedName>
    <definedName name="Z_F322ECCD_7789_4ECA_B0E6_A5F313D89B8B_.wvu.PrintArea" localSheetId="4" hidden="1">'zał. nr 14 A'!$A$1:$H$28</definedName>
    <definedName name="Z_F377C76A_717B_42FE_88B3_FC0AA37CFF64_.wvu.Cols" localSheetId="38" hidden="1">II.2.5.c.!$H:$I</definedName>
    <definedName name="Z_F548A603_46D3_44DC_A659_B5C7943332E4_.wvu.PrintArea" localSheetId="9" hidden="1">'zał. nr 18'!$A$1:$AE$46</definedName>
    <definedName name="Z_F5B38CCF_FBC1_431B_92BF_FCE67E106848_.wvu.PrintArea" localSheetId="5" hidden="1">'zał. nr 15'!$A$1:$I$24</definedName>
    <definedName name="Z_F5E652E5_333F_40B5_BCCC_1BC27C120E90_.wvu.PrintArea" localSheetId="9" hidden="1">'zał. nr 18'!$A$1:$AE$46</definedName>
    <definedName name="Z_F6586B20_F4C9_4B81_8ACF_C25220FCD77B_.wvu.PrintArea" localSheetId="5" hidden="1">'zał. nr 15'!$A$1:$I$24</definedName>
    <definedName name="Z_F9508323_5A9E_4006_95FA_A65747C2E851_.wvu.PrintArea" localSheetId="0" hidden="1">'zał. nr 13'!#REF!</definedName>
    <definedName name="Z_F9508323_5A9E_4006_95FA_A65747C2E851_.wvu.PrintArea" localSheetId="3" hidden="1">'zał. nr 14'!#REF!</definedName>
    <definedName name="Z_F9508323_5A9E_4006_95FA_A65747C2E851_.wvu.PrintArea" localSheetId="5" hidden="1">'zał. nr 15'!#REF!</definedName>
    <definedName name="Z_FA003454_1228_42D1_955D_6A7A0153E93E_.wvu.PrintArea" localSheetId="24" hidden="1">II.1.12.a!$A$1:$G$23</definedName>
    <definedName name="Z_FC0C9719_10F0_459D_B03E_B2F6301C7018_.wvu.Cols" localSheetId="34" hidden="1">II.2.3.!$H:$I</definedName>
    <definedName name="Z_FCA211C3_FAA7_49C5_A215_78D5F27CA949_.wvu.Cols" localSheetId="10" hidden="1">'zał. nr 19 wykaz jednostek'!$E:$E</definedName>
    <definedName name="Z_FCA211C3_FAA7_49C5_A215_78D5F27CA949_.wvu.PrintArea" localSheetId="10" hidden="1">'zał. nr 19 wykaz jednostek'!$A$2:$E$39</definedName>
    <definedName name="Z_FD1406BD_45AF_4A97_9F48_50F00F27BC42_.wvu.Cols" localSheetId="34" hidden="1">II.2.3.!$H:$I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37" i="46" l="1"/>
  <c r="AC37" i="46"/>
  <c r="AB37" i="46"/>
  <c r="AA37" i="46"/>
  <c r="Z37" i="46"/>
  <c r="Y37" i="46"/>
  <c r="X37" i="46"/>
  <c r="W37" i="46"/>
  <c r="W35" i="46" s="1"/>
  <c r="V37" i="46"/>
  <c r="U37" i="46"/>
  <c r="T37" i="46"/>
  <c r="S37" i="46"/>
  <c r="R37" i="46"/>
  <c r="Q37" i="46"/>
  <c r="P37" i="46"/>
  <c r="O37" i="46"/>
  <c r="O35" i="46" s="1"/>
  <c r="N37" i="46"/>
  <c r="M37" i="46"/>
  <c r="L37" i="46"/>
  <c r="K37" i="46"/>
  <c r="J37" i="46"/>
  <c r="I37" i="46"/>
  <c r="H37" i="46"/>
  <c r="G37" i="46"/>
  <c r="AE37" i="46" s="1"/>
  <c r="F37" i="46"/>
  <c r="E37" i="46"/>
  <c r="D37" i="46"/>
  <c r="AD36" i="46"/>
  <c r="AC36" i="46"/>
  <c r="AB36" i="46"/>
  <c r="AA36" i="46"/>
  <c r="AA35" i="46" s="1"/>
  <c r="Z36" i="46"/>
  <c r="Y36" i="46"/>
  <c r="X36" i="46"/>
  <c r="W36" i="46"/>
  <c r="V36" i="46"/>
  <c r="U36" i="46"/>
  <c r="T36" i="46"/>
  <c r="S36" i="46"/>
  <c r="S35" i="46" s="1"/>
  <c r="R36" i="46"/>
  <c r="Q36" i="46"/>
  <c r="P36" i="46"/>
  <c r="O36" i="46"/>
  <c r="N36" i="46"/>
  <c r="M36" i="46"/>
  <c r="L36" i="46"/>
  <c r="K36" i="46"/>
  <c r="K35" i="46" s="1"/>
  <c r="J36" i="46"/>
  <c r="I36" i="46"/>
  <c r="H36" i="46"/>
  <c r="G36" i="46"/>
  <c r="F36" i="46"/>
  <c r="E36" i="46"/>
  <c r="D36" i="46"/>
  <c r="AE36" i="46" s="1"/>
  <c r="AD35" i="46"/>
  <c r="AC35" i="46"/>
  <c r="AB35" i="46"/>
  <c r="Z35" i="46"/>
  <c r="Y35" i="46"/>
  <c r="X35" i="46"/>
  <c r="V35" i="46"/>
  <c r="U35" i="46"/>
  <c r="T35" i="46"/>
  <c r="R35" i="46"/>
  <c r="Q35" i="46"/>
  <c r="P35" i="46"/>
  <c r="N35" i="46"/>
  <c r="M35" i="46"/>
  <c r="L35" i="46"/>
  <c r="J35" i="46"/>
  <c r="I35" i="46"/>
  <c r="H35" i="46"/>
  <c r="F35" i="46"/>
  <c r="E35" i="46"/>
  <c r="D35" i="46"/>
  <c r="AD34" i="46"/>
  <c r="AC34" i="46"/>
  <c r="AB34" i="46"/>
  <c r="AA34" i="46"/>
  <c r="Z34" i="46"/>
  <c r="Y34" i="46"/>
  <c r="X34" i="46"/>
  <c r="W34" i="46"/>
  <c r="V34" i="46"/>
  <c r="U34" i="46"/>
  <c r="T34" i="46"/>
  <c r="S34" i="46"/>
  <c r="R34" i="46"/>
  <c r="Q34" i="46"/>
  <c r="P34" i="46"/>
  <c r="O34" i="46"/>
  <c r="N34" i="46"/>
  <c r="M34" i="46"/>
  <c r="L34" i="46"/>
  <c r="K34" i="46"/>
  <c r="K32" i="46" s="1"/>
  <c r="J34" i="46"/>
  <c r="I34" i="46"/>
  <c r="H34" i="46"/>
  <c r="G34" i="46"/>
  <c r="F34" i="46"/>
  <c r="E34" i="46"/>
  <c r="D34" i="46"/>
  <c r="AE34" i="46" s="1"/>
  <c r="AD33" i="46"/>
  <c r="AC33" i="46"/>
  <c r="AB33" i="46"/>
  <c r="AA33" i="46"/>
  <c r="Z33" i="46"/>
  <c r="Y33" i="46"/>
  <c r="X33" i="46"/>
  <c r="W33" i="46"/>
  <c r="W32" i="46" s="1"/>
  <c r="V33" i="46"/>
  <c r="U33" i="46"/>
  <c r="T33" i="46"/>
  <c r="S33" i="46"/>
  <c r="R33" i="46"/>
  <c r="Q33" i="46"/>
  <c r="P33" i="46"/>
  <c r="O33" i="46"/>
  <c r="O32" i="46" s="1"/>
  <c r="N33" i="46"/>
  <c r="M33" i="46"/>
  <c r="L33" i="46"/>
  <c r="K33" i="46"/>
  <c r="J33" i="46"/>
  <c r="I33" i="46"/>
  <c r="H33" i="46"/>
  <c r="G33" i="46"/>
  <c r="AE33" i="46" s="1"/>
  <c r="F33" i="46"/>
  <c r="E33" i="46"/>
  <c r="D33" i="46"/>
  <c r="AD32" i="46"/>
  <c r="AC32" i="46"/>
  <c r="AB32" i="46"/>
  <c r="AA32" i="46"/>
  <c r="Z32" i="46"/>
  <c r="Y32" i="46"/>
  <c r="X32" i="46"/>
  <c r="V32" i="46"/>
  <c r="U32" i="46"/>
  <c r="T32" i="46"/>
  <c r="S32" i="46"/>
  <c r="R32" i="46"/>
  <c r="Q32" i="46"/>
  <c r="P32" i="46"/>
  <c r="N32" i="46"/>
  <c r="M32" i="46"/>
  <c r="L32" i="46"/>
  <c r="J32" i="46"/>
  <c r="I32" i="46"/>
  <c r="H32" i="46"/>
  <c r="F32" i="46"/>
  <c r="E32" i="46"/>
  <c r="D32" i="46"/>
  <c r="AD31" i="46"/>
  <c r="AC31" i="46"/>
  <c r="AB31" i="46"/>
  <c r="AA31" i="46"/>
  <c r="Z31" i="46"/>
  <c r="Y31" i="46"/>
  <c r="X31" i="46"/>
  <c r="W31" i="46"/>
  <c r="W30" i="46" s="1"/>
  <c r="V31" i="46"/>
  <c r="U31" i="46"/>
  <c r="T31" i="46"/>
  <c r="S31" i="46"/>
  <c r="R31" i="46"/>
  <c r="Q31" i="46"/>
  <c r="P31" i="46"/>
  <c r="O31" i="46"/>
  <c r="O30" i="46" s="1"/>
  <c r="N31" i="46"/>
  <c r="M31" i="46"/>
  <c r="L31" i="46"/>
  <c r="K31" i="46"/>
  <c r="J31" i="46"/>
  <c r="I31" i="46"/>
  <c r="H31" i="46"/>
  <c r="G31" i="46"/>
  <c r="AE31" i="46" s="1"/>
  <c r="F31" i="46"/>
  <c r="F30" i="46" s="1"/>
  <c r="E31" i="46"/>
  <c r="E30" i="46" s="1"/>
  <c r="E12" i="46" s="1"/>
  <c r="D31" i="46"/>
  <c r="D30" i="46" s="1"/>
  <c r="AD30" i="46"/>
  <c r="AC30" i="46"/>
  <c r="AB30" i="46"/>
  <c r="AA30" i="46"/>
  <c r="Z30" i="46"/>
  <c r="Y30" i="46"/>
  <c r="X30" i="46"/>
  <c r="V30" i="46"/>
  <c r="U30" i="46"/>
  <c r="T30" i="46"/>
  <c r="S30" i="46"/>
  <c r="R30" i="46"/>
  <c r="Q30" i="46"/>
  <c r="P30" i="46"/>
  <c r="N30" i="46"/>
  <c r="M30" i="46"/>
  <c r="L30" i="46"/>
  <c r="K30" i="46"/>
  <c r="J30" i="46"/>
  <c r="I30" i="46"/>
  <c r="H30" i="46"/>
  <c r="AD29" i="46"/>
  <c r="AC29" i="46"/>
  <c r="AB29" i="46"/>
  <c r="AA29" i="46"/>
  <c r="Z29" i="46"/>
  <c r="Y29" i="46"/>
  <c r="X29" i="46"/>
  <c r="W29" i="46"/>
  <c r="W28" i="46" s="1"/>
  <c r="V29" i="46"/>
  <c r="U29" i="46"/>
  <c r="T29" i="46"/>
  <c r="S29" i="46"/>
  <c r="R29" i="46"/>
  <c r="Q29" i="46"/>
  <c r="P29" i="46"/>
  <c r="O29" i="46"/>
  <c r="O28" i="46" s="1"/>
  <c r="N29" i="46"/>
  <c r="M29" i="46"/>
  <c r="L29" i="46"/>
  <c r="K29" i="46"/>
  <c r="J29" i="46"/>
  <c r="I29" i="46"/>
  <c r="H29" i="46"/>
  <c r="G29" i="46"/>
  <c r="AE29" i="46" s="1"/>
  <c r="F29" i="46"/>
  <c r="F28" i="46" s="1"/>
  <c r="F11" i="46" s="1"/>
  <c r="E29" i="46"/>
  <c r="E28" i="46" s="1"/>
  <c r="E11" i="46" s="1"/>
  <c r="D29" i="46"/>
  <c r="D28" i="46" s="1"/>
  <c r="AD28" i="46"/>
  <c r="AC28" i="46"/>
  <c r="AB28" i="46"/>
  <c r="AA28" i="46"/>
  <c r="Z28" i="46"/>
  <c r="Y28" i="46"/>
  <c r="X28" i="46"/>
  <c r="V28" i="46"/>
  <c r="U28" i="46"/>
  <c r="T28" i="46"/>
  <c r="S28" i="46"/>
  <c r="R28" i="46"/>
  <c r="Q28" i="46"/>
  <c r="P28" i="46"/>
  <c r="N28" i="46"/>
  <c r="M28" i="46"/>
  <c r="L28" i="46"/>
  <c r="K28" i="46"/>
  <c r="J28" i="46"/>
  <c r="I28" i="46"/>
  <c r="H28" i="46"/>
  <c r="AD27" i="46"/>
  <c r="AC27" i="46"/>
  <c r="AB27" i="46"/>
  <c r="AA27" i="46"/>
  <c r="Z27" i="46"/>
  <c r="Y27" i="46"/>
  <c r="X27" i="46"/>
  <c r="W27" i="46"/>
  <c r="V27" i="46"/>
  <c r="U27" i="46"/>
  <c r="T27" i="46"/>
  <c r="S27" i="46"/>
  <c r="R27" i="46"/>
  <c r="Q27" i="46"/>
  <c r="P27" i="46"/>
  <c r="O27" i="46"/>
  <c r="N27" i="46"/>
  <c r="M27" i="46"/>
  <c r="L27" i="46"/>
  <c r="K27" i="46"/>
  <c r="J27" i="46"/>
  <c r="I27" i="46"/>
  <c r="H27" i="46"/>
  <c r="G27" i="46"/>
  <c r="AE27" i="46" s="1"/>
  <c r="F27" i="46"/>
  <c r="E27" i="46"/>
  <c r="D27" i="46"/>
  <c r="AD26" i="46"/>
  <c r="AC26" i="46"/>
  <c r="AB26" i="46"/>
  <c r="AA26" i="46"/>
  <c r="Z26" i="46"/>
  <c r="Y26" i="46"/>
  <c r="X26" i="46"/>
  <c r="W26" i="46"/>
  <c r="V26" i="46"/>
  <c r="U26" i="46"/>
  <c r="T26" i="46"/>
  <c r="S26" i="46"/>
  <c r="R26" i="46"/>
  <c r="Q26" i="46"/>
  <c r="P26" i="46"/>
  <c r="O26" i="46"/>
  <c r="N26" i="46"/>
  <c r="M26" i="46"/>
  <c r="L26" i="46"/>
  <c r="K26" i="46"/>
  <c r="J26" i="46"/>
  <c r="I26" i="46"/>
  <c r="H26" i="46"/>
  <c r="G26" i="46"/>
  <c r="F26" i="46"/>
  <c r="E26" i="46"/>
  <c r="D26" i="46"/>
  <c r="AE26" i="46" s="1"/>
  <c r="AD25" i="46"/>
  <c r="AC25" i="46"/>
  <c r="AB25" i="46"/>
  <c r="AA25" i="46"/>
  <c r="Z25" i="46"/>
  <c r="Y25" i="46"/>
  <c r="X25" i="46"/>
  <c r="W25" i="46"/>
  <c r="V25" i="46"/>
  <c r="U25" i="46"/>
  <c r="T25" i="46"/>
  <c r="S25" i="46"/>
  <c r="R25" i="46"/>
  <c r="Q25" i="46"/>
  <c r="P25" i="46"/>
  <c r="O25" i="46"/>
  <c r="N25" i="46"/>
  <c r="M25" i="46"/>
  <c r="L25" i="46"/>
  <c r="K25" i="46"/>
  <c r="J25" i="46"/>
  <c r="I25" i="46"/>
  <c r="H25" i="46"/>
  <c r="G25" i="46"/>
  <c r="AE25" i="46" s="1"/>
  <c r="F25" i="46"/>
  <c r="E25" i="46"/>
  <c r="D25" i="46"/>
  <c r="AD24" i="46"/>
  <c r="AC24" i="46"/>
  <c r="AB24" i="46"/>
  <c r="AA24" i="46"/>
  <c r="Z24" i="46"/>
  <c r="Y24" i="46"/>
  <c r="X24" i="46"/>
  <c r="W24" i="46"/>
  <c r="V24" i="46"/>
  <c r="U24" i="46"/>
  <c r="T24" i="46"/>
  <c r="S24" i="46"/>
  <c r="R24" i="46"/>
  <c r="Q24" i="46"/>
  <c r="P24" i="46"/>
  <c r="O24" i="46"/>
  <c r="N24" i="46"/>
  <c r="M24" i="46"/>
  <c r="L24" i="46"/>
  <c r="K24" i="46"/>
  <c r="J24" i="46"/>
  <c r="I24" i="46"/>
  <c r="H24" i="46"/>
  <c r="G24" i="46"/>
  <c r="F24" i="46"/>
  <c r="E24" i="46"/>
  <c r="D24" i="46"/>
  <c r="AE24" i="46" s="1"/>
  <c r="AD23" i="46"/>
  <c r="AC23" i="46"/>
  <c r="AB23" i="46"/>
  <c r="AA23" i="46"/>
  <c r="Z23" i="46"/>
  <c r="Y23" i="46"/>
  <c r="X23" i="46"/>
  <c r="W23" i="46"/>
  <c r="V23" i="46"/>
  <c r="U23" i="46"/>
  <c r="T23" i="46"/>
  <c r="S23" i="46"/>
  <c r="R23" i="46"/>
  <c r="Q23" i="46"/>
  <c r="P23" i="46"/>
  <c r="O23" i="46"/>
  <c r="N23" i="46"/>
  <c r="M23" i="46"/>
  <c r="L23" i="46"/>
  <c r="K23" i="46"/>
  <c r="J23" i="46"/>
  <c r="I23" i="46"/>
  <c r="H23" i="46"/>
  <c r="G23" i="46"/>
  <c r="AE23" i="46" s="1"/>
  <c r="F23" i="46"/>
  <c r="E23" i="46"/>
  <c r="D23" i="46"/>
  <c r="AD22" i="46"/>
  <c r="AC22" i="46"/>
  <c r="AB22" i="46"/>
  <c r="AA22" i="46"/>
  <c r="Z22" i="46"/>
  <c r="Y22" i="46"/>
  <c r="X22" i="46"/>
  <c r="W22" i="46"/>
  <c r="V22" i="46"/>
  <c r="U22" i="46"/>
  <c r="T22" i="46"/>
  <c r="S22" i="46"/>
  <c r="R22" i="46"/>
  <c r="Q22" i="46"/>
  <c r="P22" i="46"/>
  <c r="O22" i="46"/>
  <c r="N22" i="46"/>
  <c r="M22" i="46"/>
  <c r="L22" i="46"/>
  <c r="K22" i="46"/>
  <c r="J22" i="46"/>
  <c r="I22" i="46"/>
  <c r="H22" i="46"/>
  <c r="G22" i="46"/>
  <c r="F22" i="46"/>
  <c r="E22" i="46"/>
  <c r="D22" i="46"/>
  <c r="AE22" i="46" s="1"/>
  <c r="AD21" i="46"/>
  <c r="AC21" i="46"/>
  <c r="AB21" i="46"/>
  <c r="AA21" i="46"/>
  <c r="Z21" i="46"/>
  <c r="Y21" i="46"/>
  <c r="X21" i="46"/>
  <c r="W21" i="46"/>
  <c r="V21" i="46"/>
  <c r="U21" i="46"/>
  <c r="T21" i="46"/>
  <c r="S21" i="46"/>
  <c r="R21" i="46"/>
  <c r="Q21" i="46"/>
  <c r="P21" i="46"/>
  <c r="O21" i="46"/>
  <c r="N21" i="46"/>
  <c r="M21" i="46"/>
  <c r="L21" i="46"/>
  <c r="K21" i="46"/>
  <c r="J21" i="46"/>
  <c r="I21" i="46"/>
  <c r="H21" i="46"/>
  <c r="G21" i="46"/>
  <c r="AE21" i="46" s="1"/>
  <c r="F21" i="46"/>
  <c r="E21" i="46"/>
  <c r="D21" i="46"/>
  <c r="AD20" i="46"/>
  <c r="AC20" i="46"/>
  <c r="AB20" i="46"/>
  <c r="AA20" i="46"/>
  <c r="Z20" i="46"/>
  <c r="Y20" i="46"/>
  <c r="X20" i="46"/>
  <c r="W20" i="46"/>
  <c r="V20" i="46"/>
  <c r="U20" i="46"/>
  <c r="T20" i="46"/>
  <c r="S20" i="46"/>
  <c r="R20" i="46"/>
  <c r="Q20" i="46"/>
  <c r="P20" i="46"/>
  <c r="O20" i="46"/>
  <c r="N20" i="46"/>
  <c r="M20" i="46"/>
  <c r="L20" i="46"/>
  <c r="K20" i="46"/>
  <c r="J20" i="46"/>
  <c r="I20" i="46"/>
  <c r="H20" i="46"/>
  <c r="G20" i="46"/>
  <c r="F20" i="46"/>
  <c r="E20" i="46"/>
  <c r="D20" i="46"/>
  <c r="AE20" i="46" s="1"/>
  <c r="AD19" i="46"/>
  <c r="AC19" i="46"/>
  <c r="AB19" i="46"/>
  <c r="AA19" i="46"/>
  <c r="Z19" i="46"/>
  <c r="Y19" i="46"/>
  <c r="X19" i="46"/>
  <c r="W19" i="46"/>
  <c r="V19" i="46"/>
  <c r="U19" i="46"/>
  <c r="T19" i="46"/>
  <c r="S19" i="46"/>
  <c r="R19" i="46"/>
  <c r="Q19" i="46"/>
  <c r="P19" i="46"/>
  <c r="O19" i="46"/>
  <c r="N19" i="46"/>
  <c r="M19" i="46"/>
  <c r="L19" i="46"/>
  <c r="K19" i="46"/>
  <c r="J19" i="46"/>
  <c r="I19" i="46"/>
  <c r="H19" i="46"/>
  <c r="G19" i="46"/>
  <c r="AE19" i="46" s="1"/>
  <c r="F19" i="46"/>
  <c r="E19" i="46"/>
  <c r="D19" i="46"/>
  <c r="AD18" i="46"/>
  <c r="AC18" i="46"/>
  <c r="AB18" i="46"/>
  <c r="AA18" i="46"/>
  <c r="AA17" i="46" s="1"/>
  <c r="AA12" i="46" s="1"/>
  <c r="Z18" i="46"/>
  <c r="Y18" i="46"/>
  <c r="X18" i="46"/>
  <c r="W18" i="46"/>
  <c r="V18" i="46"/>
  <c r="V17" i="46" s="1"/>
  <c r="V12" i="46" s="1"/>
  <c r="U18" i="46"/>
  <c r="T18" i="46"/>
  <c r="S18" i="46"/>
  <c r="S17" i="46" s="1"/>
  <c r="S12" i="46" s="1"/>
  <c r="R18" i="46"/>
  <c r="Q18" i="46"/>
  <c r="Q17" i="46" s="1"/>
  <c r="Q12" i="46" s="1"/>
  <c r="P18" i="46"/>
  <c r="O18" i="46"/>
  <c r="N18" i="46"/>
  <c r="N17" i="46" s="1"/>
  <c r="N12" i="46" s="1"/>
  <c r="M18" i="46"/>
  <c r="L18" i="46"/>
  <c r="K18" i="46"/>
  <c r="K17" i="46" s="1"/>
  <c r="K12" i="46" s="1"/>
  <c r="J18" i="46"/>
  <c r="I18" i="46"/>
  <c r="I17" i="46" s="1"/>
  <c r="I12" i="46" s="1"/>
  <c r="H18" i="46"/>
  <c r="G18" i="46"/>
  <c r="F18" i="46"/>
  <c r="F17" i="46" s="1"/>
  <c r="E18" i="46"/>
  <c r="D18" i="46"/>
  <c r="AE18" i="46" s="1"/>
  <c r="AD17" i="46"/>
  <c r="AC17" i="46"/>
  <c r="AB17" i="46"/>
  <c r="Z17" i="46"/>
  <c r="Y17" i="46"/>
  <c r="X17" i="46"/>
  <c r="W17" i="46"/>
  <c r="W12" i="46" s="1"/>
  <c r="U17" i="46"/>
  <c r="T17" i="46"/>
  <c r="R17" i="46"/>
  <c r="P17" i="46"/>
  <c r="O17" i="46"/>
  <c r="O12" i="46" s="1"/>
  <c r="M17" i="46"/>
  <c r="L17" i="46"/>
  <c r="J17" i="46"/>
  <c r="H17" i="46"/>
  <c r="G17" i="46"/>
  <c r="E17" i="46"/>
  <c r="D17" i="46"/>
  <c r="AD16" i="46"/>
  <c r="AC16" i="46"/>
  <c r="AB16" i="46"/>
  <c r="AA16" i="46"/>
  <c r="Z16" i="46"/>
  <c r="Y16" i="46"/>
  <c r="X16" i="46"/>
  <c r="W16" i="46"/>
  <c r="V16" i="46"/>
  <c r="U16" i="46"/>
  <c r="T16" i="46"/>
  <c r="S16" i="46"/>
  <c r="R16" i="46"/>
  <c r="Q16" i="46"/>
  <c r="P16" i="46"/>
  <c r="O16" i="46"/>
  <c r="N16" i="46"/>
  <c r="M16" i="46"/>
  <c r="L16" i="46"/>
  <c r="K16" i="46"/>
  <c r="J16" i="46"/>
  <c r="I16" i="46"/>
  <c r="H16" i="46"/>
  <c r="G16" i="46"/>
  <c r="F16" i="46"/>
  <c r="E16" i="46"/>
  <c r="D16" i="46"/>
  <c r="AE16" i="46" s="1"/>
  <c r="AD15" i="46"/>
  <c r="AC15" i="46"/>
  <c r="AB15" i="46"/>
  <c r="AA15" i="46"/>
  <c r="Z15" i="46"/>
  <c r="Y15" i="46"/>
  <c r="X15" i="46"/>
  <c r="W15" i="46"/>
  <c r="V15" i="46"/>
  <c r="U15" i="46"/>
  <c r="T15" i="46"/>
  <c r="S15" i="46"/>
  <c r="R15" i="46"/>
  <c r="Q15" i="46"/>
  <c r="P15" i="46"/>
  <c r="O15" i="46"/>
  <c r="N15" i="46"/>
  <c r="M15" i="46"/>
  <c r="L15" i="46"/>
  <c r="K15" i="46"/>
  <c r="J15" i="46"/>
  <c r="I15" i="46"/>
  <c r="H15" i="46"/>
  <c r="G15" i="46"/>
  <c r="AE15" i="46" s="1"/>
  <c r="F15" i="46"/>
  <c r="E15" i="46"/>
  <c r="D15" i="46"/>
  <c r="AD14" i="46"/>
  <c r="AC14" i="46"/>
  <c r="AB14" i="46"/>
  <c r="AA14" i="46"/>
  <c r="AA13" i="46" s="1"/>
  <c r="AA11" i="46" s="1"/>
  <c r="Z14" i="46"/>
  <c r="Y14" i="46"/>
  <c r="X14" i="46"/>
  <c r="W14" i="46"/>
  <c r="V14" i="46"/>
  <c r="U14" i="46"/>
  <c r="T14" i="46"/>
  <c r="S14" i="46"/>
  <c r="S13" i="46" s="1"/>
  <c r="S11" i="46" s="1"/>
  <c r="R14" i="46"/>
  <c r="Q14" i="46"/>
  <c r="P14" i="46"/>
  <c r="O14" i="46"/>
  <c r="N14" i="46"/>
  <c r="M14" i="46"/>
  <c r="L14" i="46"/>
  <c r="K14" i="46"/>
  <c r="K13" i="46" s="1"/>
  <c r="J14" i="46"/>
  <c r="I14" i="46"/>
  <c r="H14" i="46"/>
  <c r="G14" i="46"/>
  <c r="F14" i="46"/>
  <c r="E14" i="46"/>
  <c r="D14" i="46"/>
  <c r="AE14" i="46" s="1"/>
  <c r="AD13" i="46"/>
  <c r="AC13" i="46"/>
  <c r="AB13" i="46"/>
  <c r="Z13" i="46"/>
  <c r="Y13" i="46"/>
  <c r="X13" i="46"/>
  <c r="W13" i="46"/>
  <c r="V13" i="46"/>
  <c r="U13" i="46"/>
  <c r="T13" i="46"/>
  <c r="R13" i="46"/>
  <c r="Q13" i="46"/>
  <c r="P13" i="46"/>
  <c r="O13" i="46"/>
  <c r="N13" i="46"/>
  <c r="M13" i="46"/>
  <c r="L13" i="46"/>
  <c r="J13" i="46"/>
  <c r="I13" i="46"/>
  <c r="H13" i="46"/>
  <c r="G13" i="46"/>
  <c r="AE13" i="46" s="1"/>
  <c r="F13" i="46"/>
  <c r="E13" i="46"/>
  <c r="D13" i="46"/>
  <c r="AD12" i="46"/>
  <c r="AC12" i="46"/>
  <c r="AB12" i="46"/>
  <c r="Z12" i="46"/>
  <c r="Y12" i="46"/>
  <c r="X12" i="46"/>
  <c r="U12" i="46"/>
  <c r="T12" i="46"/>
  <c r="R12" i="46"/>
  <c r="P12" i="46"/>
  <c r="M12" i="46"/>
  <c r="L12" i="46"/>
  <c r="J12" i="46"/>
  <c r="H12" i="46"/>
  <c r="AD11" i="46"/>
  <c r="AC11" i="46"/>
  <c r="AB11" i="46"/>
  <c r="Z11" i="46"/>
  <c r="Y11" i="46"/>
  <c r="X11" i="46"/>
  <c r="V11" i="46"/>
  <c r="U11" i="46"/>
  <c r="T11" i="46"/>
  <c r="R11" i="46"/>
  <c r="Q11" i="46"/>
  <c r="P11" i="46"/>
  <c r="N11" i="46"/>
  <c r="M11" i="46"/>
  <c r="L11" i="46"/>
  <c r="J11" i="46"/>
  <c r="I11" i="46"/>
  <c r="H11" i="46"/>
  <c r="O11" i="46" l="1"/>
  <c r="W11" i="46"/>
  <c r="AE17" i="46"/>
  <c r="F12" i="46"/>
  <c r="K11" i="46"/>
  <c r="D11" i="46"/>
  <c r="AE28" i="46"/>
  <c r="AE30" i="46"/>
  <c r="D12" i="46"/>
  <c r="G35" i="46"/>
  <c r="AE35" i="46" s="1"/>
  <c r="G28" i="46"/>
  <c r="G30" i="46"/>
  <c r="G12" i="46" s="1"/>
  <c r="G32" i="46"/>
  <c r="AE32" i="46" s="1"/>
  <c r="G11" i="46" l="1"/>
  <c r="AE11" i="46" s="1"/>
  <c r="AE12" i="46"/>
  <c r="F19" i="45" l="1"/>
  <c r="E21" i="44" l="1"/>
  <c r="E21" i="43" l="1"/>
  <c r="H18" i="42" l="1"/>
  <c r="G18" i="42"/>
  <c r="F18" i="42"/>
  <c r="E18" i="42"/>
  <c r="D18" i="42"/>
  <c r="H17" i="42"/>
  <c r="G17" i="42"/>
  <c r="F17" i="42"/>
  <c r="F15" i="42" s="1"/>
  <c r="E17" i="42"/>
  <c r="D17" i="42"/>
  <c r="H16" i="42"/>
  <c r="G16" i="42"/>
  <c r="G15" i="42" s="1"/>
  <c r="F16" i="42"/>
  <c r="E16" i="42"/>
  <c r="E15" i="42" s="1"/>
  <c r="D16" i="42"/>
  <c r="D15" i="42" s="1"/>
  <c r="H15" i="42"/>
  <c r="H14" i="42"/>
  <c r="G14" i="42"/>
  <c r="F14" i="42"/>
  <c r="E14" i="42"/>
  <c r="D14" i="42"/>
  <c r="H13" i="42"/>
  <c r="G13" i="42"/>
  <c r="F13" i="42"/>
  <c r="E13" i="42"/>
  <c r="D13" i="42"/>
  <c r="I12" i="42"/>
  <c r="H12" i="42"/>
  <c r="G12" i="42"/>
  <c r="F12" i="42"/>
  <c r="F11" i="42" s="1"/>
  <c r="E12" i="42"/>
  <c r="E11" i="42" s="1"/>
  <c r="D12" i="42"/>
  <c r="D11" i="42" s="1"/>
  <c r="I11" i="42" s="1"/>
  <c r="H11" i="42"/>
  <c r="G11" i="42"/>
  <c r="I15" i="42" l="1"/>
  <c r="F12" i="41" l="1"/>
  <c r="F11" i="41"/>
  <c r="F10" i="41"/>
  <c r="F16" i="41" s="1"/>
  <c r="I19" i="40" l="1"/>
  <c r="J19" i="40" s="1"/>
  <c r="H19" i="40"/>
  <c r="G19" i="40"/>
  <c r="F19" i="40"/>
  <c r="E19" i="40"/>
  <c r="D19" i="40"/>
  <c r="I18" i="40"/>
  <c r="H18" i="40"/>
  <c r="G18" i="40"/>
  <c r="F18" i="40"/>
  <c r="E18" i="40"/>
  <c r="D18" i="40"/>
  <c r="J18" i="40" s="1"/>
  <c r="I17" i="40"/>
  <c r="H17" i="40"/>
  <c r="H15" i="40" s="1"/>
  <c r="G17" i="40"/>
  <c r="F17" i="40"/>
  <c r="E17" i="40"/>
  <c r="D17" i="40"/>
  <c r="J17" i="40" s="1"/>
  <c r="I16" i="40"/>
  <c r="I15" i="40" s="1"/>
  <c r="H16" i="40"/>
  <c r="G16" i="40"/>
  <c r="G15" i="40" s="1"/>
  <c r="F16" i="40"/>
  <c r="F15" i="40" s="1"/>
  <c r="E16" i="40"/>
  <c r="E15" i="40" s="1"/>
  <c r="D16" i="40"/>
  <c r="J16" i="40" s="1"/>
  <c r="D15" i="40"/>
  <c r="I14" i="40"/>
  <c r="H14" i="40"/>
  <c r="G14" i="40"/>
  <c r="F14" i="40"/>
  <c r="E14" i="40"/>
  <c r="D14" i="40"/>
  <c r="J14" i="40" s="1"/>
  <c r="E13" i="40" l="1"/>
  <c r="H13" i="40"/>
  <c r="I13" i="40"/>
  <c r="F13" i="40"/>
  <c r="G13" i="40"/>
  <c r="J15" i="40"/>
  <c r="D13" i="40"/>
  <c r="J13" i="40" s="1"/>
  <c r="J17" i="39" l="1"/>
  <c r="J16" i="39"/>
  <c r="J15" i="39"/>
  <c r="J13" i="39"/>
  <c r="J12" i="39" s="1"/>
  <c r="J10" i="39" s="1"/>
  <c r="I12" i="39"/>
  <c r="I10" i="39" s="1"/>
  <c r="H12" i="39"/>
  <c r="G12" i="39"/>
  <c r="F12" i="39"/>
  <c r="E12" i="39"/>
  <c r="D12" i="39"/>
  <c r="C12" i="39"/>
  <c r="J11" i="39"/>
  <c r="H10" i="39"/>
  <c r="G10" i="39"/>
  <c r="F10" i="39"/>
  <c r="E10" i="39"/>
  <c r="D10" i="39"/>
  <c r="C10" i="39"/>
  <c r="I16" i="38" l="1"/>
  <c r="H16" i="38"/>
  <c r="G16" i="38"/>
  <c r="F16" i="38"/>
  <c r="Q24" i="37" l="1"/>
  <c r="P24" i="37"/>
  <c r="O24" i="37"/>
  <c r="N24" i="37"/>
  <c r="M24" i="37"/>
  <c r="L24" i="37"/>
  <c r="K24" i="37"/>
  <c r="J24" i="37"/>
  <c r="I24" i="37"/>
  <c r="H24" i="37"/>
  <c r="G24" i="37"/>
  <c r="F24" i="37"/>
  <c r="E24" i="37"/>
  <c r="D24" i="37"/>
  <c r="R24" i="37" s="1"/>
  <c r="Q23" i="37"/>
  <c r="P23" i="37"/>
  <c r="O23" i="37"/>
  <c r="N23" i="37"/>
  <c r="M23" i="37"/>
  <c r="L23" i="37"/>
  <c r="K23" i="37"/>
  <c r="J23" i="37"/>
  <c r="I23" i="37"/>
  <c r="H23" i="37"/>
  <c r="G23" i="37"/>
  <c r="F23" i="37"/>
  <c r="E23" i="37"/>
  <c r="D23" i="37"/>
  <c r="R23" i="37" s="1"/>
  <c r="Q21" i="37"/>
  <c r="P21" i="37"/>
  <c r="O21" i="37"/>
  <c r="N21" i="37"/>
  <c r="M21" i="37"/>
  <c r="L21" i="37"/>
  <c r="K21" i="37"/>
  <c r="J21" i="37"/>
  <c r="I21" i="37"/>
  <c r="H21" i="37"/>
  <c r="R21" i="37" s="1"/>
  <c r="G21" i="37"/>
  <c r="F21" i="37"/>
  <c r="E21" i="37"/>
  <c r="D21" i="37"/>
  <c r="Q20" i="37"/>
  <c r="P20" i="37"/>
  <c r="O20" i="37"/>
  <c r="O11" i="37" s="1"/>
  <c r="N20" i="37"/>
  <c r="M20" i="37"/>
  <c r="L20" i="37"/>
  <c r="K20" i="37"/>
  <c r="J20" i="37"/>
  <c r="I20" i="37"/>
  <c r="H20" i="37"/>
  <c r="G20" i="37"/>
  <c r="G11" i="37" s="1"/>
  <c r="F20" i="37"/>
  <c r="E20" i="37"/>
  <c r="D20" i="37"/>
  <c r="R20" i="37" s="1"/>
  <c r="Q19" i="37"/>
  <c r="P19" i="37"/>
  <c r="O19" i="37"/>
  <c r="N19" i="37"/>
  <c r="M19" i="37"/>
  <c r="L19" i="37"/>
  <c r="K19" i="37"/>
  <c r="J19" i="37"/>
  <c r="I19" i="37"/>
  <c r="H19" i="37"/>
  <c r="G19" i="37"/>
  <c r="F19" i="37"/>
  <c r="E19" i="37"/>
  <c r="D19" i="37"/>
  <c r="R19" i="37" s="1"/>
  <c r="Q18" i="37"/>
  <c r="P18" i="37"/>
  <c r="O18" i="37"/>
  <c r="N18" i="37"/>
  <c r="M18" i="37"/>
  <c r="L18" i="37"/>
  <c r="K18" i="37"/>
  <c r="J18" i="37"/>
  <c r="I18" i="37"/>
  <c r="H18" i="37"/>
  <c r="G18" i="37"/>
  <c r="F18" i="37"/>
  <c r="E18" i="37"/>
  <c r="D18" i="37"/>
  <c r="R18" i="37" s="1"/>
  <c r="Q16" i="37"/>
  <c r="P16" i="37"/>
  <c r="O16" i="37"/>
  <c r="N16" i="37"/>
  <c r="N11" i="37" s="1"/>
  <c r="M16" i="37"/>
  <c r="L16" i="37"/>
  <c r="L11" i="37" s="1"/>
  <c r="L9" i="37" s="1"/>
  <c r="K16" i="37"/>
  <c r="J16" i="37"/>
  <c r="I16" i="37"/>
  <c r="H16" i="37"/>
  <c r="G16" i="37"/>
  <c r="F16" i="37"/>
  <c r="F11" i="37" s="1"/>
  <c r="E16" i="37"/>
  <c r="D16" i="37"/>
  <c r="R16" i="37" s="1"/>
  <c r="Q15" i="37"/>
  <c r="P15" i="37"/>
  <c r="O15" i="37"/>
  <c r="N15" i="37"/>
  <c r="M15" i="37"/>
  <c r="L15" i="37"/>
  <c r="K15" i="37"/>
  <c r="J15" i="37"/>
  <c r="I15" i="37"/>
  <c r="H15" i="37"/>
  <c r="G15" i="37"/>
  <c r="F15" i="37"/>
  <c r="E15" i="37"/>
  <c r="D15" i="37"/>
  <c r="R15" i="37" s="1"/>
  <c r="Q14" i="37"/>
  <c r="P14" i="37"/>
  <c r="O14" i="37"/>
  <c r="N14" i="37"/>
  <c r="M14" i="37"/>
  <c r="L14" i="37"/>
  <c r="K14" i="37"/>
  <c r="J14" i="37"/>
  <c r="R14" i="37" s="1"/>
  <c r="I14" i="37"/>
  <c r="H14" i="37"/>
  <c r="G14" i="37"/>
  <c r="F14" i="37"/>
  <c r="E14" i="37"/>
  <c r="D14" i="37"/>
  <c r="Q12" i="37"/>
  <c r="Q11" i="37" s="1"/>
  <c r="P12" i="37"/>
  <c r="O12" i="37"/>
  <c r="N12" i="37"/>
  <c r="M12" i="37"/>
  <c r="L12" i="37"/>
  <c r="K12" i="37"/>
  <c r="K11" i="37" s="1"/>
  <c r="K9" i="37" s="1"/>
  <c r="J12" i="37"/>
  <c r="I12" i="37"/>
  <c r="I11" i="37" s="1"/>
  <c r="H12" i="37"/>
  <c r="G12" i="37"/>
  <c r="F12" i="37"/>
  <c r="E12" i="37"/>
  <c r="D12" i="37"/>
  <c r="D11" i="37" s="1"/>
  <c r="P11" i="37"/>
  <c r="P9" i="37" s="1"/>
  <c r="M11" i="37"/>
  <c r="J11" i="37"/>
  <c r="H11" i="37"/>
  <c r="H9" i="37" s="1"/>
  <c r="E11" i="37"/>
  <c r="Q10" i="37"/>
  <c r="Q9" i="37" s="1"/>
  <c r="P10" i="37"/>
  <c r="O10" i="37"/>
  <c r="N10" i="37"/>
  <c r="N9" i="37" s="1"/>
  <c r="M10" i="37"/>
  <c r="L10" i="37"/>
  <c r="K10" i="37"/>
  <c r="J10" i="37"/>
  <c r="J9" i="37" s="1"/>
  <c r="I10" i="37"/>
  <c r="I9" i="37" s="1"/>
  <c r="H10" i="37"/>
  <c r="G10" i="37"/>
  <c r="F10" i="37"/>
  <c r="F9" i="37" s="1"/>
  <c r="E10" i="37"/>
  <c r="D10" i="37"/>
  <c r="M9" i="37"/>
  <c r="E9" i="37"/>
  <c r="R11" i="37" l="1"/>
  <c r="D9" i="37"/>
  <c r="R9" i="37" s="1"/>
  <c r="G9" i="37"/>
  <c r="O9" i="37"/>
  <c r="R12" i="37"/>
  <c r="R10" i="37"/>
  <c r="C10" i="35" l="1"/>
  <c r="A10" i="35"/>
  <c r="C16" i="34" l="1"/>
  <c r="C15" i="34"/>
  <c r="C14" i="34"/>
  <c r="C13" i="34"/>
  <c r="C12" i="34"/>
  <c r="C11" i="34"/>
  <c r="C10" i="34"/>
  <c r="C9" i="34"/>
  <c r="C16" i="33" l="1"/>
  <c r="C15" i="33"/>
  <c r="C14" i="33"/>
  <c r="C13" i="33"/>
  <c r="C12" i="33"/>
  <c r="C11" i="33"/>
  <c r="C10" i="33"/>
  <c r="C9" i="33"/>
  <c r="D9" i="32" l="1"/>
  <c r="F20" i="31" l="1"/>
  <c r="E20" i="31"/>
  <c r="D20" i="31"/>
  <c r="C20" i="31"/>
  <c r="F19" i="31"/>
  <c r="E19" i="31"/>
  <c r="D19" i="31"/>
  <c r="C19" i="31"/>
  <c r="F18" i="31"/>
  <c r="E18" i="31"/>
  <c r="D18" i="31"/>
  <c r="C18" i="31"/>
  <c r="F17" i="31"/>
  <c r="E17" i="31"/>
  <c r="D17" i="31"/>
  <c r="C17" i="31"/>
  <c r="F16" i="31"/>
  <c r="E16" i="31"/>
  <c r="D16" i="31"/>
  <c r="C16" i="31"/>
  <c r="F15" i="31"/>
  <c r="E15" i="31"/>
  <c r="D15" i="31"/>
  <c r="C15" i="31"/>
  <c r="F14" i="31"/>
  <c r="E14" i="31"/>
  <c r="D14" i="31"/>
  <c r="C14" i="31"/>
  <c r="F13" i="31"/>
  <c r="E13" i="31"/>
  <c r="D13" i="31"/>
  <c r="C13" i="31"/>
  <c r="F12" i="31"/>
  <c r="E12" i="31"/>
  <c r="D12" i="31"/>
  <c r="C12" i="31"/>
  <c r="C10" i="31" s="1"/>
  <c r="C21" i="31" s="1"/>
  <c r="F11" i="31"/>
  <c r="E11" i="31"/>
  <c r="D11" i="31"/>
  <c r="C11" i="31"/>
  <c r="F10" i="31"/>
  <c r="F21" i="31" s="1"/>
  <c r="E10" i="31"/>
  <c r="E21" i="31" s="1"/>
  <c r="D10" i="31"/>
  <c r="D21" i="31" s="1"/>
  <c r="F18" i="30" l="1"/>
  <c r="E18" i="30"/>
  <c r="F17" i="30"/>
  <c r="E17" i="30"/>
  <c r="F16" i="30"/>
  <c r="E16" i="30"/>
  <c r="F15" i="30"/>
  <c r="E15" i="30"/>
  <c r="F14" i="30"/>
  <c r="E14" i="30"/>
  <c r="F13" i="30"/>
  <c r="F12" i="30" s="1"/>
  <c r="E13" i="30"/>
  <c r="E12" i="30" s="1"/>
  <c r="F11" i="30"/>
  <c r="E11" i="30"/>
  <c r="F10" i="30"/>
  <c r="F9" i="30" s="1"/>
  <c r="F19" i="30" s="1"/>
  <c r="E10" i="30"/>
  <c r="E9" i="30" s="1"/>
  <c r="E19" i="30" s="1"/>
  <c r="F20" i="29" l="1"/>
  <c r="E20" i="29"/>
  <c r="F19" i="29"/>
  <c r="E19" i="29"/>
  <c r="F18" i="29"/>
  <c r="E18" i="29"/>
  <c r="F17" i="29"/>
  <c r="E17" i="29"/>
  <c r="F16" i="29"/>
  <c r="E16" i="29"/>
  <c r="F15" i="29"/>
  <c r="E15" i="29"/>
  <c r="F14" i="29"/>
  <c r="F13" i="29" s="1"/>
  <c r="E14" i="29"/>
  <c r="E13" i="29"/>
  <c r="F12" i="29"/>
  <c r="E12" i="29"/>
  <c r="F11" i="29"/>
  <c r="F10" i="29" s="1"/>
  <c r="E11" i="29"/>
  <c r="E10" i="29" s="1"/>
  <c r="F9" i="29"/>
  <c r="E9" i="29"/>
  <c r="E21" i="29" s="1"/>
  <c r="F21" i="29" l="1"/>
  <c r="F21" i="28" l="1"/>
  <c r="E21" i="28"/>
  <c r="F20" i="28"/>
  <c r="E20" i="28"/>
  <c r="F19" i="28"/>
  <c r="E19" i="28"/>
  <c r="F18" i="28"/>
  <c r="E18" i="28"/>
  <c r="F17" i="28"/>
  <c r="F16" i="28" s="1"/>
  <c r="E17" i="28"/>
  <c r="E16" i="28" s="1"/>
  <c r="F15" i="28"/>
  <c r="E15" i="28"/>
  <c r="F14" i="28"/>
  <c r="E14" i="28"/>
  <c r="F13" i="28"/>
  <c r="F12" i="28" s="1"/>
  <c r="E13" i="28"/>
  <c r="E12" i="28" s="1"/>
  <c r="F11" i="28"/>
  <c r="E11" i="28"/>
  <c r="E10" i="28" s="1"/>
  <c r="F9" i="28"/>
  <c r="E9" i="28"/>
  <c r="F10" i="28" l="1"/>
  <c r="F22" i="28" s="1"/>
  <c r="E22" i="28"/>
  <c r="F24" i="27" l="1"/>
  <c r="E24" i="27"/>
  <c r="F23" i="27"/>
  <c r="E23" i="27"/>
  <c r="F22" i="27"/>
  <c r="E22" i="27"/>
  <c r="F21" i="27"/>
  <c r="E21" i="27"/>
  <c r="F20" i="27"/>
  <c r="E20" i="27"/>
  <c r="F19" i="27"/>
  <c r="E19" i="27"/>
  <c r="F18" i="27"/>
  <c r="E18" i="27"/>
  <c r="F17" i="27"/>
  <c r="E17" i="27"/>
  <c r="F16" i="27"/>
  <c r="E16" i="27"/>
  <c r="E14" i="27" s="1"/>
  <c r="F15" i="27"/>
  <c r="F14" i="27" s="1"/>
  <c r="E15" i="27"/>
  <c r="F13" i="27"/>
  <c r="E13" i="27"/>
  <c r="F12" i="27"/>
  <c r="E12" i="27"/>
  <c r="F11" i="27"/>
  <c r="E11" i="27"/>
  <c r="F10" i="27"/>
  <c r="F9" i="27" s="1"/>
  <c r="F25" i="27" s="1"/>
  <c r="E10" i="27"/>
  <c r="E9" i="27" s="1"/>
  <c r="E25" i="27" s="1"/>
  <c r="D19" i="26" l="1"/>
  <c r="C19" i="26"/>
  <c r="D18" i="26"/>
  <c r="C18" i="26"/>
  <c r="D17" i="26"/>
  <c r="C17" i="26"/>
  <c r="D16" i="26"/>
  <c r="C16" i="26"/>
  <c r="D15" i="26"/>
  <c r="C15" i="26"/>
  <c r="D14" i="26"/>
  <c r="C14" i="26"/>
  <c r="D13" i="26"/>
  <c r="C13" i="26"/>
  <c r="D12" i="26"/>
  <c r="C12" i="26"/>
  <c r="D11" i="26"/>
  <c r="C11" i="26"/>
  <c r="D10" i="26"/>
  <c r="D20" i="26" s="1"/>
  <c r="C10" i="26"/>
  <c r="C20" i="26" s="1"/>
  <c r="F51" i="25" l="1"/>
  <c r="E51" i="25"/>
  <c r="F50" i="25"/>
  <c r="E50" i="25"/>
  <c r="F49" i="25"/>
  <c r="E49" i="25"/>
  <c r="F48" i="25"/>
  <c r="E48" i="25"/>
  <c r="F47" i="25"/>
  <c r="E47" i="25"/>
  <c r="F46" i="25"/>
  <c r="E46" i="25"/>
  <c r="F45" i="25"/>
  <c r="E45" i="25"/>
  <c r="F44" i="25"/>
  <c r="E44" i="25"/>
  <c r="F43" i="25"/>
  <c r="E43" i="25"/>
  <c r="F42" i="25"/>
  <c r="E42" i="25"/>
  <c r="F41" i="25"/>
  <c r="E41" i="25"/>
  <c r="F40" i="25"/>
  <c r="E40" i="25"/>
  <c r="E37" i="25" s="1"/>
  <c r="F39" i="25"/>
  <c r="F37" i="25" s="1"/>
  <c r="E39" i="25"/>
  <c r="F38" i="25"/>
  <c r="E38" i="25"/>
  <c r="F36" i="25"/>
  <c r="E36" i="25"/>
  <c r="F35" i="25"/>
  <c r="F34" i="25" s="1"/>
  <c r="E35" i="25"/>
  <c r="E34" i="25" s="1"/>
  <c r="F33" i="25"/>
  <c r="E33" i="25"/>
  <c r="F32" i="25"/>
  <c r="E32" i="25"/>
  <c r="E31" i="25" s="1"/>
  <c r="F31" i="25"/>
  <c r="F30" i="25"/>
  <c r="E30" i="25"/>
  <c r="F29" i="25"/>
  <c r="E29" i="25"/>
  <c r="F28" i="25"/>
  <c r="E28" i="25"/>
  <c r="F27" i="25"/>
  <c r="E27" i="25"/>
  <c r="F26" i="25"/>
  <c r="E26" i="25"/>
  <c r="F25" i="25"/>
  <c r="E25" i="25"/>
  <c r="F24" i="25"/>
  <c r="E24" i="25"/>
  <c r="E23" i="25" s="1"/>
  <c r="F23" i="25"/>
  <c r="F22" i="25" s="1"/>
  <c r="F21" i="25"/>
  <c r="E21" i="25"/>
  <c r="F20" i="25"/>
  <c r="E20" i="25"/>
  <c r="F19" i="25"/>
  <c r="E19" i="25"/>
  <c r="F18" i="25"/>
  <c r="E18" i="25"/>
  <c r="F17" i="25"/>
  <c r="E17" i="25"/>
  <c r="F16" i="25"/>
  <c r="E16" i="25"/>
  <c r="F15" i="25"/>
  <c r="E15" i="25"/>
  <c r="F14" i="25"/>
  <c r="E14" i="25"/>
  <c r="F13" i="25"/>
  <c r="E13" i="25"/>
  <c r="F12" i="25"/>
  <c r="E12" i="25"/>
  <c r="E9" i="25" s="1"/>
  <c r="F11" i="25"/>
  <c r="E11" i="25"/>
  <c r="F10" i="25"/>
  <c r="E10" i="25"/>
  <c r="F9" i="25"/>
  <c r="E22" i="25" l="1"/>
  <c r="E52" i="25" s="1"/>
  <c r="F52" i="25"/>
  <c r="C30" i="23" l="1"/>
  <c r="B30" i="23"/>
  <c r="C29" i="23"/>
  <c r="B29" i="23"/>
  <c r="C28" i="23"/>
  <c r="B28" i="23"/>
  <c r="B26" i="23" s="1"/>
  <c r="C27" i="23"/>
  <c r="B27" i="23"/>
  <c r="C26" i="23"/>
  <c r="C25" i="23"/>
  <c r="B25" i="23"/>
  <c r="C24" i="23"/>
  <c r="B24" i="23"/>
  <c r="B21" i="23" s="1"/>
  <c r="B20" i="23" s="1"/>
  <c r="C23" i="23"/>
  <c r="C21" i="23" s="1"/>
  <c r="C20" i="23" s="1"/>
  <c r="B23" i="23"/>
  <c r="C22" i="23"/>
  <c r="B22" i="23"/>
  <c r="C19" i="23"/>
  <c r="C15" i="23" s="1"/>
  <c r="B19" i="23"/>
  <c r="C18" i="23"/>
  <c r="B18" i="23"/>
  <c r="C17" i="23"/>
  <c r="B17" i="23"/>
  <c r="C16" i="23"/>
  <c r="B16" i="23"/>
  <c r="B15" i="23"/>
  <c r="C14" i="23"/>
  <c r="B14" i="23"/>
  <c r="C13" i="23"/>
  <c r="B13" i="23"/>
  <c r="C12" i="23"/>
  <c r="C10" i="23" s="1"/>
  <c r="C9" i="23" s="1"/>
  <c r="B12" i="23"/>
  <c r="B10" i="23" s="1"/>
  <c r="B9" i="23" s="1"/>
  <c r="C11" i="23"/>
  <c r="B11" i="23"/>
  <c r="D14" i="22" l="1"/>
  <c r="C14" i="22"/>
  <c r="D13" i="22"/>
  <c r="C13" i="22"/>
  <c r="D11" i="22"/>
  <c r="C11" i="22"/>
  <c r="D10" i="22"/>
  <c r="C10" i="22"/>
  <c r="D20" i="21" l="1"/>
  <c r="C20" i="21"/>
  <c r="D19" i="21"/>
  <c r="C19" i="21"/>
  <c r="D18" i="21"/>
  <c r="C18" i="21"/>
  <c r="D17" i="21"/>
  <c r="C17" i="21"/>
  <c r="D16" i="21"/>
  <c r="C16" i="21"/>
  <c r="D15" i="21"/>
  <c r="C15" i="21"/>
  <c r="D14" i="21"/>
  <c r="D13" i="21" s="1"/>
  <c r="D12" i="21" s="1"/>
  <c r="C14" i="21"/>
  <c r="C13" i="21"/>
  <c r="C12" i="21" s="1"/>
  <c r="D11" i="21"/>
  <c r="C11" i="21"/>
  <c r="D10" i="21"/>
  <c r="C10" i="21"/>
  <c r="D9" i="21"/>
  <c r="C9" i="21"/>
  <c r="C21" i="21" l="1"/>
  <c r="D21" i="21"/>
  <c r="J25" i="20" l="1"/>
  <c r="I25" i="20"/>
  <c r="H25" i="20"/>
  <c r="G25" i="20"/>
  <c r="F25" i="20"/>
  <c r="E25" i="20"/>
  <c r="D25" i="20"/>
  <c r="C25" i="20"/>
  <c r="B25" i="20"/>
  <c r="K25" i="20" s="1"/>
  <c r="J24" i="20"/>
  <c r="I24" i="20"/>
  <c r="H24" i="20"/>
  <c r="G24" i="20"/>
  <c r="F24" i="20"/>
  <c r="E24" i="20"/>
  <c r="D24" i="20"/>
  <c r="C24" i="20"/>
  <c r="B24" i="20"/>
  <c r="K24" i="20" s="1"/>
  <c r="K23" i="20"/>
  <c r="K22" i="20"/>
  <c r="K21" i="20"/>
  <c r="H20" i="20"/>
  <c r="H26" i="20" s="1"/>
  <c r="G20" i="20"/>
  <c r="G26" i="20" s="1"/>
  <c r="E19" i="20"/>
  <c r="K19" i="20" s="1"/>
  <c r="K18" i="20"/>
  <c r="E18" i="20"/>
  <c r="E17" i="20"/>
  <c r="K17" i="20" s="1"/>
  <c r="E16" i="20"/>
  <c r="K16" i="20" s="1"/>
  <c r="J15" i="20"/>
  <c r="I15" i="20"/>
  <c r="H15" i="20"/>
  <c r="G15" i="20"/>
  <c r="F15" i="20"/>
  <c r="D15" i="20"/>
  <c r="C15" i="20"/>
  <c r="B15" i="20"/>
  <c r="K14" i="20"/>
  <c r="E14" i="20"/>
  <c r="E13" i="20"/>
  <c r="K13" i="20" s="1"/>
  <c r="E12" i="20"/>
  <c r="K12" i="20" s="1"/>
  <c r="K11" i="20" s="1"/>
  <c r="J11" i="20"/>
  <c r="J20" i="20" s="1"/>
  <c r="J26" i="20" s="1"/>
  <c r="I11" i="20"/>
  <c r="I20" i="20" s="1"/>
  <c r="I26" i="20" s="1"/>
  <c r="H11" i="20"/>
  <c r="G11" i="20"/>
  <c r="F11" i="20"/>
  <c r="F20" i="20" s="1"/>
  <c r="F26" i="20" s="1"/>
  <c r="D11" i="20"/>
  <c r="D20" i="20" s="1"/>
  <c r="D26" i="20" s="1"/>
  <c r="C11" i="20"/>
  <c r="C20" i="20" s="1"/>
  <c r="C26" i="20" s="1"/>
  <c r="B11" i="20"/>
  <c r="B20" i="20" s="1"/>
  <c r="B26" i="20" s="1"/>
  <c r="K10" i="20"/>
  <c r="E10" i="20"/>
  <c r="K20" i="20" l="1"/>
  <c r="K15" i="20"/>
  <c r="E11" i="20"/>
  <c r="E15" i="20"/>
  <c r="E20" i="20" l="1"/>
  <c r="E26" i="20" s="1"/>
  <c r="K26" i="20" s="1"/>
  <c r="D9" i="19" l="1"/>
  <c r="C9" i="19"/>
  <c r="D9" i="18" l="1"/>
  <c r="D10" i="18" s="1"/>
  <c r="C9" i="18"/>
  <c r="C10" i="18" s="1"/>
  <c r="D21" i="17" l="1"/>
  <c r="C21" i="17"/>
  <c r="D20" i="17"/>
  <c r="C20" i="17"/>
  <c r="D19" i="17"/>
  <c r="D17" i="17" s="1"/>
  <c r="C19" i="17"/>
  <c r="D18" i="17"/>
  <c r="C18" i="17"/>
  <c r="C17" i="17" s="1"/>
  <c r="D16" i="17"/>
  <c r="C16" i="17"/>
  <c r="D15" i="17"/>
  <c r="C15" i="17"/>
  <c r="D14" i="17"/>
  <c r="C14" i="17"/>
  <c r="D13" i="17"/>
  <c r="C13" i="17"/>
  <c r="D12" i="17"/>
  <c r="C12" i="17"/>
  <c r="D11" i="17"/>
  <c r="C11" i="17"/>
  <c r="D10" i="17"/>
  <c r="D9" i="17" s="1"/>
  <c r="D22" i="17" s="1"/>
  <c r="C10" i="17"/>
  <c r="C9" i="17" s="1"/>
  <c r="C22" i="17" l="1"/>
  <c r="D30" i="16" l="1"/>
  <c r="C30" i="16"/>
  <c r="D29" i="16"/>
  <c r="C29" i="16"/>
  <c r="D28" i="16"/>
  <c r="C28" i="16"/>
  <c r="D27" i="16"/>
  <c r="C27" i="16"/>
  <c r="D26" i="16"/>
  <c r="C26" i="16"/>
  <c r="D25" i="16"/>
  <c r="C25" i="16"/>
  <c r="D24" i="16"/>
  <c r="C24" i="16"/>
  <c r="D23" i="16"/>
  <c r="C23" i="16"/>
  <c r="D22" i="16"/>
  <c r="C22" i="16"/>
  <c r="D21" i="16"/>
  <c r="C21" i="16"/>
  <c r="C20" i="16" s="1"/>
  <c r="D20" i="16"/>
  <c r="D19" i="16"/>
  <c r="C19" i="16"/>
  <c r="D18" i="16"/>
  <c r="C18" i="16"/>
  <c r="D17" i="16"/>
  <c r="C17" i="16"/>
  <c r="D16" i="16"/>
  <c r="C16" i="16"/>
  <c r="D15" i="16"/>
  <c r="C15" i="16"/>
  <c r="D14" i="16"/>
  <c r="C14" i="16"/>
  <c r="D13" i="16"/>
  <c r="C13" i="16"/>
  <c r="D12" i="16"/>
  <c r="C12" i="16"/>
  <c r="D11" i="16"/>
  <c r="C11" i="16"/>
  <c r="D10" i="16"/>
  <c r="D9" i="16" s="1"/>
  <c r="D31" i="16" s="1"/>
  <c r="C10" i="16"/>
  <c r="C9" i="16" s="1"/>
  <c r="C31" i="16" s="1"/>
  <c r="D37" i="15" l="1"/>
  <c r="C37" i="15"/>
  <c r="D36" i="15"/>
  <c r="C36" i="15"/>
  <c r="D35" i="15"/>
  <c r="C35" i="15"/>
  <c r="D34" i="15"/>
  <c r="C34" i="15"/>
  <c r="D33" i="15"/>
  <c r="C33" i="15"/>
  <c r="D32" i="15"/>
  <c r="C32" i="15"/>
  <c r="D31" i="15"/>
  <c r="C31" i="15"/>
  <c r="D30" i="15"/>
  <c r="C30" i="15"/>
  <c r="D29" i="15"/>
  <c r="C29" i="15"/>
  <c r="D28" i="15"/>
  <c r="C28" i="15"/>
  <c r="D27" i="15"/>
  <c r="C27" i="15"/>
  <c r="D26" i="15"/>
  <c r="C26" i="15"/>
  <c r="D25" i="15"/>
  <c r="C25" i="15"/>
  <c r="D24" i="15"/>
  <c r="C24" i="15"/>
  <c r="D23" i="15"/>
  <c r="C23" i="15"/>
  <c r="D22" i="15"/>
  <c r="C22" i="15"/>
  <c r="D21" i="15"/>
  <c r="C21" i="15"/>
  <c r="D20" i="15"/>
  <c r="C20" i="15"/>
  <c r="D19" i="15"/>
  <c r="C19" i="15"/>
  <c r="D18" i="15"/>
  <c r="D17" i="15" s="1"/>
  <c r="C18" i="15"/>
  <c r="C17" i="15" s="1"/>
  <c r="D16" i="15"/>
  <c r="C16" i="15"/>
  <c r="D15" i="15"/>
  <c r="C15" i="15"/>
  <c r="D14" i="15"/>
  <c r="C14" i="15"/>
  <c r="D13" i="15"/>
  <c r="C13" i="15"/>
  <c r="D12" i="15"/>
  <c r="C12" i="15"/>
  <c r="D11" i="15"/>
  <c r="C11" i="15"/>
  <c r="D10" i="15"/>
  <c r="C10" i="15"/>
  <c r="D9" i="15"/>
  <c r="D38" i="15" s="1"/>
  <c r="C9" i="15"/>
  <c r="C38" i="15" l="1"/>
  <c r="E17" i="14" l="1"/>
  <c r="D17" i="14"/>
  <c r="C17" i="14"/>
  <c r="E16" i="14"/>
  <c r="D16" i="14"/>
  <c r="C16" i="14"/>
  <c r="E15" i="14"/>
  <c r="D15" i="14"/>
  <c r="C15" i="14"/>
  <c r="E14" i="14"/>
  <c r="D14" i="14"/>
  <c r="C14" i="14"/>
  <c r="E13" i="14"/>
  <c r="D13" i="14"/>
  <c r="C13" i="14"/>
  <c r="E12" i="14"/>
  <c r="D12" i="14"/>
  <c r="C12" i="14"/>
  <c r="E11" i="14"/>
  <c r="D11" i="14"/>
  <c r="C11" i="14"/>
  <c r="E10" i="14"/>
  <c r="D10" i="14"/>
  <c r="C10" i="14"/>
  <c r="E9" i="14"/>
  <c r="D9" i="14"/>
  <c r="D18" i="14" s="1"/>
  <c r="C9" i="14"/>
  <c r="C18" i="14" s="1"/>
  <c r="E24" i="13" l="1"/>
  <c r="D24" i="13"/>
  <c r="C24" i="13"/>
  <c r="B24" i="13"/>
  <c r="E23" i="13"/>
  <c r="D23" i="13"/>
  <c r="C23" i="13"/>
  <c r="B23" i="13"/>
  <c r="E22" i="13"/>
  <c r="D22" i="13"/>
  <c r="C22" i="13"/>
  <c r="B22" i="13"/>
  <c r="E21" i="13"/>
  <c r="D21" i="13"/>
  <c r="C21" i="13"/>
  <c r="B21" i="13"/>
  <c r="E20" i="13"/>
  <c r="D20" i="13"/>
  <c r="C20" i="13"/>
  <c r="B20" i="13"/>
  <c r="E19" i="13"/>
  <c r="E25" i="13" s="1"/>
  <c r="D19" i="13"/>
  <c r="D25" i="13" s="1"/>
  <c r="C19" i="13"/>
  <c r="C25" i="13" s="1"/>
  <c r="B19" i="13"/>
  <c r="B25" i="13" s="1"/>
  <c r="E17" i="13"/>
  <c r="D17" i="13"/>
  <c r="C17" i="13"/>
  <c r="B17" i="13"/>
  <c r="E16" i="13"/>
  <c r="D16" i="13"/>
  <c r="C16" i="13"/>
  <c r="B16" i="13"/>
  <c r="E15" i="13"/>
  <c r="D15" i="13"/>
  <c r="C15" i="13"/>
  <c r="B15" i="13"/>
  <c r="E14" i="13"/>
  <c r="D14" i="13"/>
  <c r="C14" i="13"/>
  <c r="B14" i="13"/>
  <c r="E13" i="13"/>
  <c r="D13" i="13"/>
  <c r="C13" i="13"/>
  <c r="B13" i="13"/>
  <c r="E12" i="13"/>
  <c r="D12" i="13"/>
  <c r="C12" i="13"/>
  <c r="B12" i="13"/>
  <c r="E11" i="13"/>
  <c r="D11" i="13"/>
  <c r="C11" i="13"/>
  <c r="B11" i="13"/>
  <c r="D10" i="12" l="1"/>
  <c r="C10" i="12"/>
  <c r="D9" i="12"/>
  <c r="D11" i="12" s="1"/>
  <c r="C9" i="12"/>
  <c r="C11" i="12" s="1"/>
  <c r="D20" i="11" l="1"/>
  <c r="C20" i="11"/>
  <c r="D19" i="11"/>
  <c r="C19" i="11"/>
  <c r="D18" i="11"/>
  <c r="C18" i="11"/>
  <c r="D17" i="11"/>
  <c r="C17" i="11"/>
  <c r="D16" i="11"/>
  <c r="C16" i="11"/>
  <c r="D15" i="11"/>
  <c r="C15" i="11"/>
  <c r="D14" i="11"/>
  <c r="C14" i="11"/>
  <c r="D13" i="11"/>
  <c r="D21" i="11" s="1"/>
  <c r="C13" i="11"/>
  <c r="C21" i="11" s="1"/>
  <c r="D12" i="11"/>
  <c r="C12" i="11"/>
  <c r="D11" i="11"/>
  <c r="C11" i="11"/>
  <c r="D10" i="11"/>
  <c r="C10" i="11"/>
  <c r="D9" i="11"/>
  <c r="C9" i="11"/>
  <c r="F38" i="10" l="1"/>
  <c r="E38" i="10"/>
  <c r="D38" i="10"/>
  <c r="G38" i="10" s="1"/>
  <c r="C38" i="10"/>
  <c r="F37" i="10"/>
  <c r="E37" i="10"/>
  <c r="D37" i="10"/>
  <c r="C37" i="10"/>
  <c r="G37" i="10" s="1"/>
  <c r="F36" i="10"/>
  <c r="E36" i="10"/>
  <c r="D36" i="10"/>
  <c r="C36" i="10"/>
  <c r="G36" i="10" s="1"/>
  <c r="F35" i="10"/>
  <c r="E35" i="10"/>
  <c r="D35" i="10"/>
  <c r="C35" i="10"/>
  <c r="G35" i="10" s="1"/>
  <c r="F34" i="10"/>
  <c r="E34" i="10"/>
  <c r="D34" i="10"/>
  <c r="C34" i="10"/>
  <c r="G34" i="10" s="1"/>
  <c r="G33" i="10"/>
  <c r="F33" i="10"/>
  <c r="E33" i="10"/>
  <c r="D33" i="10"/>
  <c r="C33" i="10"/>
  <c r="F32" i="10"/>
  <c r="E32" i="10"/>
  <c r="D32" i="10"/>
  <c r="C32" i="10"/>
  <c r="G32" i="10" s="1"/>
  <c r="G31" i="10"/>
  <c r="F31" i="10"/>
  <c r="E31" i="10"/>
  <c r="D31" i="10"/>
  <c r="C31" i="10"/>
  <c r="F30" i="10"/>
  <c r="E30" i="10"/>
  <c r="D30" i="10"/>
  <c r="G30" i="10" s="1"/>
  <c r="C30" i="10"/>
  <c r="F29" i="10"/>
  <c r="E29" i="10"/>
  <c r="D29" i="10"/>
  <c r="C29" i="10"/>
  <c r="G29" i="10" s="1"/>
  <c r="F28" i="10"/>
  <c r="E28" i="10"/>
  <c r="D28" i="10"/>
  <c r="C28" i="10"/>
  <c r="G28" i="10" s="1"/>
  <c r="F27" i="10"/>
  <c r="E27" i="10"/>
  <c r="D27" i="10"/>
  <c r="C27" i="10"/>
  <c r="G27" i="10" s="1"/>
  <c r="F26" i="10"/>
  <c r="E26" i="10"/>
  <c r="D26" i="10"/>
  <c r="C26" i="10"/>
  <c r="G26" i="10" s="1"/>
  <c r="F25" i="10"/>
  <c r="E25" i="10"/>
  <c r="G25" i="10" s="1"/>
  <c r="D25" i="10"/>
  <c r="C25" i="10"/>
  <c r="F24" i="10"/>
  <c r="E24" i="10"/>
  <c r="D24" i="10"/>
  <c r="C24" i="10"/>
  <c r="G24" i="10" s="1"/>
  <c r="G23" i="10"/>
  <c r="F23" i="10"/>
  <c r="E23" i="10"/>
  <c r="D23" i="10"/>
  <c r="C23" i="10"/>
  <c r="F22" i="10"/>
  <c r="E22" i="10"/>
  <c r="D22" i="10"/>
  <c r="G22" i="10" s="1"/>
  <c r="C22" i="10"/>
  <c r="F21" i="10"/>
  <c r="E21" i="10"/>
  <c r="D21" i="10"/>
  <c r="D18" i="10" s="1"/>
  <c r="C21" i="10"/>
  <c r="G21" i="10" s="1"/>
  <c r="F20" i="10"/>
  <c r="E20" i="10"/>
  <c r="D20" i="10"/>
  <c r="C20" i="10"/>
  <c r="G20" i="10" s="1"/>
  <c r="F19" i="10"/>
  <c r="F18" i="10" s="1"/>
  <c r="E19" i="10"/>
  <c r="E18" i="10" s="1"/>
  <c r="D19" i="10"/>
  <c r="C19" i="10"/>
  <c r="C18" i="10" s="1"/>
  <c r="F17" i="10"/>
  <c r="E17" i="10"/>
  <c r="G17" i="10" s="1"/>
  <c r="D17" i="10"/>
  <c r="C17" i="10"/>
  <c r="F16" i="10"/>
  <c r="E16" i="10"/>
  <c r="D16" i="10"/>
  <c r="C16" i="10"/>
  <c r="G16" i="10" s="1"/>
  <c r="G15" i="10"/>
  <c r="F15" i="10"/>
  <c r="E15" i="10"/>
  <c r="D15" i="10"/>
  <c r="C15" i="10"/>
  <c r="F14" i="10"/>
  <c r="E14" i="10"/>
  <c r="D14" i="10"/>
  <c r="G14" i="10" s="1"/>
  <c r="C14" i="10"/>
  <c r="F13" i="10"/>
  <c r="E13" i="10"/>
  <c r="D13" i="10"/>
  <c r="C13" i="10"/>
  <c r="G13" i="10" s="1"/>
  <c r="F12" i="10"/>
  <c r="E12" i="10"/>
  <c r="D12" i="10"/>
  <c r="C12" i="10"/>
  <c r="G12" i="10" s="1"/>
  <c r="F11" i="10"/>
  <c r="E11" i="10"/>
  <c r="D11" i="10"/>
  <c r="C11" i="10"/>
  <c r="G11" i="10" s="1"/>
  <c r="F10" i="10"/>
  <c r="E10" i="10"/>
  <c r="D10" i="10"/>
  <c r="C10" i="10"/>
  <c r="G10" i="10" s="1"/>
  <c r="F9" i="10"/>
  <c r="E9" i="10"/>
  <c r="E39" i="10" s="1"/>
  <c r="D9" i="10"/>
  <c r="D39" i="10" s="1"/>
  <c r="C9" i="10"/>
  <c r="C39" i="10" s="1"/>
  <c r="F39" i="10" l="1"/>
  <c r="G19" i="10"/>
  <c r="G18" i="10" s="1"/>
  <c r="G9" i="10"/>
  <c r="G39" i="10" s="1"/>
  <c r="I14" i="9" l="1"/>
  <c r="H14" i="9"/>
  <c r="G14" i="9"/>
  <c r="F14" i="9"/>
  <c r="E14" i="9"/>
  <c r="H13" i="9"/>
  <c r="G13" i="9"/>
  <c r="F13" i="9"/>
  <c r="E13" i="9"/>
  <c r="I13" i="9" s="1"/>
  <c r="H12" i="9"/>
  <c r="H15" i="9" s="1"/>
  <c r="G12" i="9"/>
  <c r="F12" i="9"/>
  <c r="E12" i="9"/>
  <c r="I12" i="9" s="1"/>
  <c r="H11" i="9"/>
  <c r="G11" i="9"/>
  <c r="F11" i="9"/>
  <c r="E11" i="9"/>
  <c r="I11" i="9" s="1"/>
  <c r="H10" i="9"/>
  <c r="G10" i="9"/>
  <c r="G15" i="9" s="1"/>
  <c r="F10" i="9"/>
  <c r="F15" i="9" s="1"/>
  <c r="E10" i="9"/>
  <c r="E15" i="9" s="1"/>
  <c r="I10" i="9" l="1"/>
  <c r="I15" i="9" s="1"/>
  <c r="I20" i="8" l="1"/>
  <c r="H20" i="8"/>
  <c r="G20" i="8"/>
  <c r="F20" i="8"/>
  <c r="E20" i="8"/>
  <c r="D20" i="8"/>
  <c r="C20" i="8"/>
  <c r="I19" i="8"/>
  <c r="H19" i="8"/>
  <c r="G19" i="8"/>
  <c r="G21" i="8" s="1"/>
  <c r="F19" i="8"/>
  <c r="F21" i="8" s="1"/>
  <c r="E19" i="8"/>
  <c r="D19" i="8"/>
  <c r="C19" i="8"/>
  <c r="I18" i="8"/>
  <c r="H18" i="8"/>
  <c r="G18" i="8"/>
  <c r="F18" i="8"/>
  <c r="E18" i="8"/>
  <c r="E21" i="8" s="1"/>
  <c r="D18" i="8"/>
  <c r="C18" i="8"/>
  <c r="I17" i="8"/>
  <c r="H17" i="8"/>
  <c r="G17" i="8"/>
  <c r="F17" i="8"/>
  <c r="E17" i="8"/>
  <c r="D17" i="8"/>
  <c r="C17" i="8"/>
  <c r="I16" i="8"/>
  <c r="H16" i="8"/>
  <c r="G16" i="8"/>
  <c r="F16" i="8"/>
  <c r="E16" i="8"/>
  <c r="D16" i="8"/>
  <c r="C16" i="8"/>
  <c r="G14" i="8"/>
  <c r="I13" i="8"/>
  <c r="H13" i="8"/>
  <c r="G13" i="8"/>
  <c r="F13" i="8"/>
  <c r="E13" i="8"/>
  <c r="D13" i="8"/>
  <c r="C13" i="8"/>
  <c r="I12" i="8"/>
  <c r="H12" i="8"/>
  <c r="G12" i="8"/>
  <c r="F12" i="8"/>
  <c r="E12" i="8"/>
  <c r="D12" i="8"/>
  <c r="C12" i="8"/>
  <c r="I11" i="8"/>
  <c r="H11" i="8"/>
  <c r="G11" i="8"/>
  <c r="F11" i="8"/>
  <c r="F14" i="8" s="1"/>
  <c r="E11" i="8"/>
  <c r="E14" i="8" s="1"/>
  <c r="D11" i="8"/>
  <c r="C11" i="8"/>
  <c r="I10" i="8"/>
  <c r="H10" i="8"/>
  <c r="G10" i="8"/>
  <c r="F10" i="8"/>
  <c r="E10" i="8"/>
  <c r="D10" i="8"/>
  <c r="C10" i="8"/>
  <c r="I9" i="8"/>
  <c r="H9" i="8"/>
  <c r="G9" i="8"/>
  <c r="F9" i="8"/>
  <c r="E9" i="8"/>
  <c r="D9" i="8"/>
  <c r="C9" i="8"/>
  <c r="D15" i="7" l="1"/>
  <c r="C15" i="7"/>
  <c r="D14" i="7"/>
  <c r="C14" i="7"/>
  <c r="D13" i="7"/>
  <c r="C13" i="7"/>
  <c r="D12" i="7"/>
  <c r="C12" i="7"/>
  <c r="D11" i="7"/>
  <c r="D9" i="7" s="1"/>
  <c r="C11" i="7"/>
  <c r="C9" i="7" s="1"/>
  <c r="C9" i="6" l="1"/>
  <c r="B9" i="6"/>
  <c r="I12" i="5" l="1"/>
  <c r="H12" i="5"/>
  <c r="G12" i="5"/>
  <c r="F12" i="5"/>
  <c r="E12" i="5"/>
  <c r="D12" i="5"/>
  <c r="C12" i="5"/>
  <c r="B12" i="5"/>
  <c r="I11" i="5"/>
  <c r="H11" i="5"/>
  <c r="G11" i="5"/>
  <c r="F11" i="5"/>
  <c r="E11" i="5"/>
  <c r="D11" i="5"/>
  <c r="C11" i="5"/>
  <c r="B11" i="5"/>
  <c r="I10" i="5"/>
  <c r="I13" i="5" s="1"/>
  <c r="H10" i="5"/>
  <c r="H13" i="5" s="1"/>
  <c r="G10" i="5"/>
  <c r="G13" i="5" s="1"/>
  <c r="F10" i="5"/>
  <c r="F13" i="5" s="1"/>
  <c r="E10" i="5"/>
  <c r="E13" i="5" s="1"/>
  <c r="D10" i="5"/>
  <c r="D13" i="5" s="1"/>
  <c r="C10" i="5"/>
  <c r="C13" i="5" s="1"/>
  <c r="B10" i="5"/>
  <c r="B13" i="5" s="1"/>
  <c r="C11" i="4" l="1"/>
  <c r="B11" i="4"/>
  <c r="C9" i="4"/>
  <c r="B9" i="4"/>
  <c r="E22" i="3" l="1"/>
  <c r="D22" i="3"/>
  <c r="C22" i="3"/>
  <c r="B22" i="3"/>
  <c r="E21" i="3"/>
  <c r="D21" i="3"/>
  <c r="C21" i="3"/>
  <c r="B21" i="3"/>
  <c r="D20" i="3"/>
  <c r="D23" i="3" s="1"/>
  <c r="C20" i="3"/>
  <c r="C23" i="3" s="1"/>
  <c r="B20" i="3"/>
  <c r="B23" i="3" s="1"/>
  <c r="D17" i="3"/>
  <c r="C17" i="3"/>
  <c r="B17" i="3"/>
  <c r="E17" i="3" s="1"/>
  <c r="D16" i="3"/>
  <c r="E16" i="3" s="1"/>
  <c r="C16" i="3"/>
  <c r="B16" i="3"/>
  <c r="D15" i="3"/>
  <c r="C15" i="3"/>
  <c r="C14" i="3" s="1"/>
  <c r="B15" i="3"/>
  <c r="B14" i="3" s="1"/>
  <c r="D14" i="3"/>
  <c r="D13" i="3"/>
  <c r="C13" i="3"/>
  <c r="B13" i="3"/>
  <c r="B11" i="3" s="1"/>
  <c r="D12" i="3"/>
  <c r="E12" i="3" s="1"/>
  <c r="C12" i="3"/>
  <c r="B12" i="3"/>
  <c r="C11" i="3"/>
  <c r="D10" i="3"/>
  <c r="C10" i="3"/>
  <c r="C18" i="3" s="1"/>
  <c r="B10" i="3"/>
  <c r="E10" i="3" s="1"/>
  <c r="E11" i="3" l="1"/>
  <c r="E18" i="3"/>
  <c r="E13" i="3"/>
  <c r="E15" i="3"/>
  <c r="E14" i="3" s="1"/>
  <c r="E20" i="3"/>
  <c r="E23" i="3" s="1"/>
  <c r="B18" i="3"/>
  <c r="D11" i="3"/>
  <c r="D18" i="3" s="1"/>
  <c r="C32" i="2" l="1"/>
  <c r="C31" i="2"/>
  <c r="C30" i="2"/>
  <c r="C33" i="2" s="1"/>
  <c r="C27" i="2"/>
  <c r="C26" i="2"/>
  <c r="C25" i="2"/>
  <c r="C24" i="2"/>
  <c r="C23" i="2"/>
  <c r="C22" i="2" s="1"/>
  <c r="C28" i="2" s="1"/>
  <c r="C21" i="2"/>
  <c r="C18" i="2"/>
  <c r="C17" i="2"/>
  <c r="C16" i="2"/>
  <c r="C15" i="2"/>
  <c r="C14" i="2"/>
  <c r="C13" i="2" s="1"/>
  <c r="C12" i="2"/>
  <c r="C35" i="2" s="1"/>
  <c r="C19" i="2" l="1"/>
  <c r="C36" i="2" s="1"/>
  <c r="H34" i="1" l="1"/>
  <c r="G34" i="1"/>
  <c r="F34" i="1"/>
  <c r="E34" i="1"/>
  <c r="D34" i="1"/>
  <c r="C34" i="1"/>
  <c r="B34" i="1"/>
  <c r="H33" i="1"/>
  <c r="G33" i="1"/>
  <c r="F33" i="1"/>
  <c r="E33" i="1"/>
  <c r="D33" i="1"/>
  <c r="C33" i="1"/>
  <c r="B33" i="1"/>
  <c r="H32" i="1"/>
  <c r="G32" i="1"/>
  <c r="F32" i="1"/>
  <c r="F35" i="1" s="1"/>
  <c r="E32" i="1"/>
  <c r="E35" i="1" s="1"/>
  <c r="D32" i="1"/>
  <c r="D35" i="1" s="1"/>
  <c r="C32" i="1"/>
  <c r="C35" i="1" s="1"/>
  <c r="B32" i="1"/>
  <c r="B35" i="1" s="1"/>
  <c r="H29" i="1"/>
  <c r="G29" i="1"/>
  <c r="F29" i="1"/>
  <c r="E29" i="1"/>
  <c r="E27" i="1" s="1"/>
  <c r="D29" i="1"/>
  <c r="C29" i="1"/>
  <c r="B29" i="1"/>
  <c r="H28" i="1"/>
  <c r="H27" i="1" s="1"/>
  <c r="G28" i="1"/>
  <c r="G27" i="1" s="1"/>
  <c r="F28" i="1"/>
  <c r="F27" i="1" s="1"/>
  <c r="E28" i="1"/>
  <c r="D28" i="1"/>
  <c r="C28" i="1"/>
  <c r="B28" i="1"/>
  <c r="C27" i="1"/>
  <c r="B27" i="1"/>
  <c r="H26" i="1"/>
  <c r="G26" i="1"/>
  <c r="F26" i="1"/>
  <c r="E26" i="1"/>
  <c r="D26" i="1"/>
  <c r="C26" i="1"/>
  <c r="B26" i="1"/>
  <c r="H25" i="1"/>
  <c r="G25" i="1"/>
  <c r="F25" i="1"/>
  <c r="E25" i="1"/>
  <c r="D25" i="1"/>
  <c r="C25" i="1"/>
  <c r="B25" i="1"/>
  <c r="H24" i="1"/>
  <c r="G24" i="1"/>
  <c r="G23" i="1" s="1"/>
  <c r="F24" i="1"/>
  <c r="E24" i="1"/>
  <c r="E23" i="1" s="1"/>
  <c r="D24" i="1"/>
  <c r="D23" i="1" s="1"/>
  <c r="C24" i="1"/>
  <c r="C23" i="1" s="1"/>
  <c r="B24" i="1"/>
  <c r="H23" i="1"/>
  <c r="B23" i="1"/>
  <c r="H22" i="1"/>
  <c r="G22" i="1"/>
  <c r="F22" i="1"/>
  <c r="E22" i="1"/>
  <c r="D22" i="1"/>
  <c r="C22" i="1"/>
  <c r="B22" i="1"/>
  <c r="H19" i="1"/>
  <c r="G19" i="1"/>
  <c r="F19" i="1"/>
  <c r="E19" i="1"/>
  <c r="D19" i="1"/>
  <c r="C19" i="1"/>
  <c r="B19" i="1"/>
  <c r="H18" i="1"/>
  <c r="H17" i="1" s="1"/>
  <c r="G18" i="1"/>
  <c r="G17" i="1" s="1"/>
  <c r="F18" i="1"/>
  <c r="E18" i="1"/>
  <c r="D18" i="1"/>
  <c r="D17" i="1" s="1"/>
  <c r="C18" i="1"/>
  <c r="C17" i="1" s="1"/>
  <c r="B18" i="1"/>
  <c r="F17" i="1"/>
  <c r="E17" i="1"/>
  <c r="B17" i="1"/>
  <c r="H16" i="1"/>
  <c r="G16" i="1"/>
  <c r="F16" i="1"/>
  <c r="E16" i="1"/>
  <c r="D16" i="1"/>
  <c r="C16" i="1"/>
  <c r="B16" i="1"/>
  <c r="B13" i="1" s="1"/>
  <c r="H15" i="1"/>
  <c r="G15" i="1"/>
  <c r="F15" i="1"/>
  <c r="E15" i="1"/>
  <c r="D15" i="1"/>
  <c r="C15" i="1"/>
  <c r="B15" i="1"/>
  <c r="H14" i="1"/>
  <c r="H13" i="1" s="1"/>
  <c r="G14" i="1"/>
  <c r="F14" i="1"/>
  <c r="F13" i="1" s="1"/>
  <c r="E14" i="1"/>
  <c r="D14" i="1"/>
  <c r="D13" i="1" s="1"/>
  <c r="C14" i="1"/>
  <c r="C13" i="1" s="1"/>
  <c r="B14" i="1"/>
  <c r="E13" i="1"/>
  <c r="H12" i="1"/>
  <c r="H37" i="1" s="1"/>
  <c r="G12" i="1"/>
  <c r="G37" i="1" s="1"/>
  <c r="F12" i="1"/>
  <c r="E12" i="1"/>
  <c r="E37" i="1" s="1"/>
  <c r="D12" i="1"/>
  <c r="D37" i="1" s="1"/>
  <c r="C12" i="1"/>
  <c r="B12" i="1"/>
  <c r="B37" i="1" s="1"/>
  <c r="I16" i="1" l="1"/>
  <c r="B30" i="1"/>
  <c r="F23" i="1"/>
  <c r="G35" i="1"/>
  <c r="I15" i="1"/>
  <c r="C30" i="1"/>
  <c r="H35" i="1"/>
  <c r="F37" i="1"/>
  <c r="I19" i="1"/>
  <c r="I34" i="1"/>
  <c r="E30" i="1"/>
  <c r="I26" i="1"/>
  <c r="I33" i="1"/>
  <c r="I25" i="1"/>
  <c r="G13" i="1"/>
  <c r="G20" i="1" s="1"/>
  <c r="G38" i="1" s="1"/>
  <c r="I24" i="1"/>
  <c r="I29" i="1"/>
  <c r="H30" i="1"/>
  <c r="I28" i="1"/>
  <c r="I27" i="1" s="1"/>
  <c r="D27" i="1"/>
  <c r="D30" i="1" s="1"/>
  <c r="F30" i="1"/>
  <c r="I23" i="1"/>
  <c r="G30" i="1"/>
  <c r="C20" i="1"/>
  <c r="I12" i="1"/>
  <c r="I14" i="1"/>
  <c r="I13" i="1" s="1"/>
  <c r="I18" i="1"/>
  <c r="I17" i="1" s="1"/>
  <c r="I22" i="1"/>
  <c r="I32" i="1"/>
  <c r="I35" i="1" s="1"/>
  <c r="B20" i="1"/>
  <c r="B38" i="1" s="1"/>
  <c r="C37" i="1"/>
  <c r="D20" i="1"/>
  <c r="E20" i="1"/>
  <c r="E38" i="1" s="1"/>
  <c r="F20" i="1"/>
  <c r="F38" i="1" s="1"/>
  <c r="H20" i="1"/>
  <c r="H38" i="1" s="1"/>
  <c r="D38" i="1" l="1"/>
  <c r="C38" i="1"/>
  <c r="I37" i="1"/>
  <c r="I20" i="1"/>
  <c r="I30" i="1"/>
  <c r="I38" i="1" l="1"/>
</calcChain>
</file>

<file path=xl/sharedStrings.xml><?xml version="1.0" encoding="utf-8"?>
<sst xmlns="http://schemas.openxmlformats.org/spreadsheetml/2006/main" count="1449" uniqueCount="738">
  <si>
    <t>ZBIORCZO</t>
  </si>
  <si>
    <t>Informacja dodatkowa do sprawozdania finansowego za rok obrotowy zakończony 31 grudnia 2021 r.</t>
  </si>
  <si>
    <t>II. Dodatkowe informacje i objaśnienia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</si>
  <si>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</si>
  <si>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</si>
  <si>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</si>
  <si>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</si>
  <si>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</si>
  <si>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</si>
  <si>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</si>
  <si>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</si>
  <si>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</si>
  <si>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</si>
  <si>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</si>
  <si>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</si>
  <si>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</si>
  <si>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</si>
  <si>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</si>
  <si>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</si>
  <si>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</si>
  <si>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</si>
  <si>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</si>
  <si>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</si>
  <si>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</si>
  <si>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</si>
  <si>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</si>
  <si>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</si>
  <si>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</si>
  <si>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</si>
  <si>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>......................................</t>
  </si>
  <si>
    <t>2022.03.31</t>
  </si>
  <si>
    <t>..................................</t>
  </si>
  <si>
    <t>(główny księgowy)</t>
  </si>
  <si>
    <t>(rok, miesiąc, dzień)</t>
  </si>
  <si>
    <t>(kierownik jednostki)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</si>
  <si>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</si>
  <si>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</si>
  <si>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</si>
  <si>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Stan na początek roku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</si>
  <si>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</si>
  <si>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</si>
  <si>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</si>
  <si>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</si>
  <si>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</si>
  <si>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</si>
  <si>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</si>
  <si>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</si>
  <si>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</si>
  <si>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</si>
  <si>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</si>
  <si>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</si>
  <si>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</si>
  <si>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</si>
  <si>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</si>
  <si>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</si>
  <si>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>...............................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</si>
  <si>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</si>
  <si>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</si>
  <si>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</si>
  <si>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</si>
  <si>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</si>
  <si>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</si>
  <si>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>2022.03.31.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</si>
  <si>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</si>
  <si>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</si>
  <si>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</si>
  <si>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</si>
  <si>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</si>
  <si>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</si>
  <si>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</si>
  <si>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</si>
  <si>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</si>
  <si>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</si>
  <si>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</si>
  <si>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</si>
  <si>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</si>
  <si>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>Informacja dodatkowa do sprawozdania finansowego za rok obrotowy zakończony 31 grudnia 2021r.</t>
  </si>
  <si>
    <t xml:space="preserve">II. 1.4. Grunty użytkowane wieczyście </t>
  </si>
  <si>
    <t>Wartość gruntów użytkowanych wieczyście</t>
  </si>
  <si>
    <t>………………………………..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</si>
  <si>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</si>
  <si>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</si>
  <si>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</si>
  <si>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</si>
  <si>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</si>
  <si>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</si>
  <si>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</si>
  <si>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</si>
  <si>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</si>
  <si>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</si>
  <si>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</si>
  <si>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</si>
  <si>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</si>
  <si>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</si>
  <si>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</si>
  <si>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</si>
  <si>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</si>
  <si>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</si>
  <si>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</si>
  <si>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>`2022.03.31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</si>
  <si>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</si>
  <si>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</si>
  <si>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</si>
  <si>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</si>
  <si>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</si>
  <si>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</si>
  <si>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</si>
  <si>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</si>
  <si>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</si>
  <si>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</si>
  <si>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</si>
  <si>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</si>
  <si>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</si>
  <si>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</si>
  <si>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</si>
  <si>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</si>
  <si>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</si>
  <si>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</si>
  <si>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</si>
  <si>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</si>
  <si>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</si>
  <si>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</si>
  <si>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</si>
  <si>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</si>
  <si>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</si>
  <si>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</si>
  <si>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</si>
  <si>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</si>
  <si>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</si>
  <si>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</si>
  <si>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</si>
  <si>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</si>
  <si>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</si>
  <si>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</si>
  <si>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</si>
  <si>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</si>
  <si>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</si>
  <si>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</si>
  <si>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</si>
  <si>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</si>
  <si>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</si>
  <si>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</si>
  <si>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</si>
  <si>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</si>
  <si>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</si>
  <si>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</si>
  <si>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</si>
  <si>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</si>
  <si>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</si>
  <si>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</si>
  <si>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</si>
  <si>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</si>
  <si>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</si>
  <si>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</si>
  <si>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</si>
  <si>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</si>
  <si>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</si>
  <si>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</si>
  <si>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</si>
  <si>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</si>
  <si>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</si>
  <si>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</si>
  <si>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</si>
  <si>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</si>
  <si>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</si>
  <si>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</si>
  <si>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</si>
  <si>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</si>
  <si>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</si>
  <si>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</si>
  <si>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</si>
  <si>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</si>
  <si>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</si>
  <si>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</si>
  <si>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</si>
  <si>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</si>
  <si>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……………………</t>
  </si>
  <si>
    <t>data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</si>
  <si>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</si>
  <si>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</si>
  <si>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</si>
  <si>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</si>
  <si>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</si>
  <si>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</si>
  <si>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</si>
  <si>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</si>
  <si>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</si>
  <si>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</si>
  <si>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</si>
  <si>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</si>
  <si>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</si>
  <si>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</si>
  <si>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</si>
  <si>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</si>
  <si>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</si>
  <si>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</si>
  <si>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</si>
  <si>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</si>
  <si>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</si>
  <si>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odszkod. z tytułu decyzji sprzedażowych lokali oraz z tytułu utraty wartości sprzedanych lokali, zapłaty za wykup lokalu użytkowego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</si>
  <si>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</si>
  <si>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</si>
  <si>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</si>
  <si>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</si>
  <si>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</si>
  <si>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</si>
  <si>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</si>
  <si>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</si>
  <si>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</si>
  <si>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</si>
  <si>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</si>
  <si>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</si>
  <si>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</si>
  <si>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</si>
  <si>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</si>
  <si>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</si>
  <si>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</si>
  <si>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</si>
  <si>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</si>
  <si>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</si>
  <si>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</si>
  <si>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</si>
  <si>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</si>
  <si>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</si>
  <si>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</si>
  <si>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</si>
  <si>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</si>
  <si>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</si>
  <si>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</si>
  <si>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</si>
  <si>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</si>
  <si>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</si>
  <si>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</si>
  <si>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</si>
  <si>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</si>
  <si>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</si>
  <si>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</si>
  <si>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</si>
  <si>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</si>
  <si>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</si>
  <si>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</si>
  <si>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</si>
  <si>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</si>
  <si>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</si>
  <si>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</si>
  <si>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</si>
  <si>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</si>
  <si>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</si>
  <si>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</si>
  <si>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</si>
  <si>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</si>
  <si>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</si>
  <si>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</si>
  <si>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</si>
  <si>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</si>
  <si>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</si>
  <si>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</si>
  <si>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…………………………………..…</t>
  </si>
  <si>
    <t>2022.</t>
  </si>
  <si>
    <t>Pieczątka i podpis gł. księgowego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</si>
  <si>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</si>
  <si>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</si>
  <si>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</si>
  <si>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</si>
  <si>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</si>
  <si>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</si>
  <si>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</si>
  <si>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</si>
  <si>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</si>
  <si>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</si>
  <si>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</si>
  <si>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</si>
  <si>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................................</t>
  </si>
  <si>
    <t>(rok,miesiąc,dzień )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</si>
  <si>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</si>
  <si>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</si>
  <si>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</si>
  <si>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</si>
  <si>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</si>
  <si>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</si>
  <si>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</si>
  <si>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</si>
  <si>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</si>
  <si>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</si>
  <si>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</si>
  <si>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</si>
  <si>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</si>
  <si>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</si>
  <si>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</si>
  <si>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zwolnienie z opłacania składek ZUS w związku z COVID-19</t>
  </si>
  <si>
    <t>Koszty</t>
  </si>
  <si>
    <t>koszty związane z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</si>
  <si>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</si>
  <si>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</si>
  <si>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</si>
  <si>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</si>
  <si>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</si>
  <si>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</si>
  <si>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</si>
  <si>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</si>
  <si>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</si>
  <si>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</si>
  <si>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</si>
  <si>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</si>
  <si>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</si>
  <si>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</si>
  <si>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</si>
  <si>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</si>
  <si>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</si>
  <si>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</si>
  <si>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</si>
  <si>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</si>
  <si>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</si>
  <si>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</si>
  <si>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</si>
  <si>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</si>
  <si>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</si>
  <si>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</si>
  <si>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</si>
  <si>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</si>
  <si>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</si>
  <si>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</si>
  <si>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</si>
  <si>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</si>
  <si>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</si>
  <si>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</si>
  <si>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</si>
  <si>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</si>
  <si>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</si>
  <si>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</si>
  <si>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</si>
  <si>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</si>
  <si>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</si>
  <si>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</si>
  <si>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</si>
  <si>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</si>
  <si>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</si>
  <si>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</si>
  <si>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</si>
  <si>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</si>
  <si>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</si>
  <si>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</si>
  <si>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</si>
  <si>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</si>
  <si>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</si>
  <si>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</si>
  <si>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</si>
  <si>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</si>
  <si>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</si>
  <si>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</si>
  <si>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</si>
  <si>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</si>
  <si>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</si>
  <si>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</si>
  <si>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</si>
  <si>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</si>
  <si>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</si>
  <si>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</si>
  <si>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</si>
  <si>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</si>
  <si>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</si>
  <si>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</si>
  <si>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</si>
  <si>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</si>
  <si>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</si>
  <si>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</si>
  <si>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</si>
  <si>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</si>
  <si>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</si>
  <si>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……………………………………</t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</si>
  <si>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</si>
  <si>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</si>
  <si>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</si>
  <si>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</si>
  <si>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</si>
  <si>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</si>
  <si>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</si>
  <si>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</si>
  <si>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</si>
  <si>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</si>
  <si>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</si>
  <si>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</si>
  <si>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</si>
  <si>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</si>
  <si>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</si>
  <si>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</si>
  <si>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</si>
  <si>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</si>
  <si>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</si>
  <si>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</si>
  <si>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</si>
  <si>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</si>
  <si>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</si>
  <si>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</si>
  <si>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</si>
  <si>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</si>
  <si>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</si>
  <si>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</si>
  <si>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</si>
  <si>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</si>
  <si>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</si>
  <si>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</si>
  <si>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</si>
  <si>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</si>
  <si>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</si>
  <si>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</si>
  <si>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</si>
  <si>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</si>
  <si>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</si>
  <si>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</si>
  <si>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</si>
  <si>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</si>
  <si>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</si>
  <si>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Miejskie Przedsiębiorstwo Wodociągów i Kanalizacji</t>
  </si>
  <si>
    <t>Miejskie Przedsiębiorstwo Oczyszczania</t>
  </si>
  <si>
    <t>Miejskie Przedsiębiorstwo Robót Ogrodniczych</t>
  </si>
  <si>
    <t>Miejskie Przedsiębiorstwo Usług Komunalnych</t>
  </si>
  <si>
    <t>Miejskie Zakłady Autobusowe</t>
  </si>
  <si>
    <t>Tramwaje Warszawskie</t>
  </si>
  <si>
    <t>Zarząd Pałacu Kultury</t>
  </si>
  <si>
    <t>Szybka Kolej Miejska</t>
  </si>
  <si>
    <t>Zakłady Opieki Zdrowotnej</t>
  </si>
  <si>
    <t>Instytucje Kultury</t>
  </si>
  <si>
    <t>……………………..…………..</t>
  </si>
  <si>
    <t>(rok,miesiąc,dzień)</t>
  </si>
  <si>
    <t>Kierownik jednostki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</si>
  <si>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</si>
  <si>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</si>
  <si>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</si>
  <si>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</si>
  <si>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</si>
  <si>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</si>
  <si>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</si>
  <si>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</si>
  <si>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</si>
  <si>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dotyczy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</si>
  <si>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</si>
  <si>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</si>
  <si>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</si>
  <si>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</si>
  <si>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</si>
  <si>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</si>
  <si>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</si>
  <si>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</si>
  <si>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II.2.1. Odpisy aktualizujące wartość zapasów</t>
  </si>
  <si>
    <t>Odpisy aktualizujące wartość zapasów na dzień bilansowy wynoszą:</t>
  </si>
  <si>
    <r>
      <rPr>
        <b/>
        <sz val="10"/>
        <rFont val="Arial CE"/>
        <charset val="238"/>
      </rPr>
      <t>załącznik nr 19</t>
    </r>
    <r>
      <rPr>
        <sz val="11"/>
        <color theme="1"/>
        <rFont val="Calibri"/>
        <family val="2"/>
        <charset val="238"/>
        <scheme val="minor"/>
      </rPr>
      <t xml:space="preserve"> do Zasad obiegu oraz kontroli sprawozdań budżetowych, sprawozdań w zakresie operacji finansowych i sprawozdań  finansowych  w Urzędzie m.st. Warszawy i jednostkach 
 organizacyjnych m.st. Warszawy
</t>
    </r>
  </si>
  <si>
    <t>Załącznik Nr  
do bilansu na dzień 31.12.2021 r.</t>
  </si>
  <si>
    <t xml:space="preserve">Wykaz jednostek </t>
  </si>
  <si>
    <t>Lp.</t>
  </si>
  <si>
    <t>Adres jednostki</t>
  </si>
  <si>
    <t>Forma organizacyjna *</t>
  </si>
  <si>
    <t>Przedszkole nr 163</t>
  </si>
  <si>
    <t>ul. Jagiellońskla 28, 
03-719 Warszawa</t>
  </si>
  <si>
    <t>jednostka budżetowa</t>
  </si>
  <si>
    <t>Przedszkole nr 164</t>
  </si>
  <si>
    <t>ul. Józefa Szanajcy 12,
03-481 Warszawa</t>
  </si>
  <si>
    <t>Przedszkole nr 165</t>
  </si>
  <si>
    <t>ul. Ratuszowa 8a, 
03-461 Warszawa</t>
  </si>
  <si>
    <t>Przedszkole nr 167</t>
  </si>
  <si>
    <t>ul. Strzelecka 16, 
03-433 Warszawa</t>
  </si>
  <si>
    <t>Przedszkole nr 169</t>
  </si>
  <si>
    <t>ul. Namysłowska 11, 
03-455 Warszawa</t>
  </si>
  <si>
    <t>Przedszkole nr 171</t>
  </si>
  <si>
    <t>ul. Równa 2, 
03-418 Warszawa</t>
  </si>
  <si>
    <t>Przedszkole nr 173</t>
  </si>
  <si>
    <t>ul.Karola Szymanowskiego 5a, 
03-477 Warszawa</t>
  </si>
  <si>
    <t>Przedszkole nr 174</t>
  </si>
  <si>
    <t>ul. Markowska 8, 
03-742  Warszawa</t>
  </si>
  <si>
    <t>Przedszkole nr 183</t>
  </si>
  <si>
    <t>ul. Wrzesińska 10, 
03-713 Warszawa</t>
  </si>
  <si>
    <t>Przedszkole nr 184</t>
  </si>
  <si>
    <t>ul. Ratuszowa 21, 
03-451 Warszawa</t>
  </si>
  <si>
    <t>Przedszkole z Oddziałami Integracyjnymi nr 185</t>
  </si>
  <si>
    <t>ul. Wołomińska 56, 
03-755 Warszawa</t>
  </si>
  <si>
    <t>Przedszkole nr 186</t>
  </si>
  <si>
    <t>ul. Wołomińska 12/18, 
03-755 Warszawa</t>
  </si>
  <si>
    <t>Przedszkole nr 217</t>
  </si>
  <si>
    <t>ul.Karola Szymanowskiego 4a, 
03-477 Warszawa</t>
  </si>
  <si>
    <t>Szkoła Podstawowa z Oddziałami Intergracyjnymi nr 30  im.Powstańców 1863r.</t>
  </si>
  <si>
    <t xml:space="preserve">ul. Kawęczyńska 2, 
03-772 Warszawa                           </t>
  </si>
  <si>
    <t xml:space="preserve">Szkoła Podstawowa nr 50 im. Królowej Jadwigi </t>
  </si>
  <si>
    <t>ul. Jagiellońska 7, 
03-721 Warszawa</t>
  </si>
  <si>
    <t xml:space="preserve">Szkoła Podstawowa z Oddziałami Integracyjnymi nr 73 im. Króla Stefana Batorego </t>
  </si>
  <si>
    <t>ul. Białostocka 10/18, 
03-741 Warszawa</t>
  </si>
  <si>
    <t>Szkoła Podstawowa nr 127 im. Henryka Sienkiewicza</t>
  </si>
  <si>
    <t>ul. Kowieńska 12/20, 
03-438 Warszawa</t>
  </si>
  <si>
    <t xml:space="preserve">Szkoła Podstawowa nr 258 im.gen. Jakuba Jasinskiego </t>
  </si>
  <si>
    <t>ul. Bertolda Brechta 8, 
03-472 Warszawa</t>
  </si>
  <si>
    <t xml:space="preserve">Szkoła Podstawowa z Oddziałami Integracyjnymi nr 354 im. Adama Asnyka </t>
  </si>
  <si>
    <t>ul. Otwocka 3, 
03-759 Warszawa</t>
  </si>
  <si>
    <t xml:space="preserve">Szkoła Podstawowa nr 395 im. Rotmistrza Witolda Pileckiego </t>
  </si>
  <si>
    <t>ul. Józefa Sierakowskiego 9, 
03-709 Warszawa</t>
  </si>
  <si>
    <t>VIII Liceum Ogólnokształcące im. Władysława IV</t>
  </si>
  <si>
    <t>ul. Jagiellońska 38, 
03-719 Warszawa</t>
  </si>
  <si>
    <t xml:space="preserve"> LXXVI Liceum Ogólnokształcące im.Marszałka Józefa Piłsudskiego</t>
  </si>
  <si>
    <t>ul. Kowelska 1,
03-432 Warszawa</t>
  </si>
  <si>
    <t>Zespół Szkół nr 11 im. Władysława Grabskiego</t>
  </si>
  <si>
    <t>ul. Ratuszowa 13,
03-450 Warszawa</t>
  </si>
  <si>
    <t>Zespół Szkół nr 14</t>
  </si>
  <si>
    <t>ul. Józefa Szanajcy 5,
03-481 Warszawa</t>
  </si>
  <si>
    <t>Zespół Szkół nr 33</t>
  </si>
  <si>
    <t>ul. Targowa 86,
03-448 Warszawa</t>
  </si>
  <si>
    <t xml:space="preserve">Zespół Szkół nr 40 im. Stefana Starzyńskiego </t>
  </si>
  <si>
    <t>ul. Objazdowa 3,
03-771 Warszawa</t>
  </si>
  <si>
    <t>Zespół Szkół nr 73</t>
  </si>
  <si>
    <t>ul. Wenantego Burdzińskiego 4,
03-480 Warszawa</t>
  </si>
  <si>
    <t>Poradnia Psychologiczno-Pedagogiczna nr 5</t>
  </si>
  <si>
    <t>ul. Otwocka 3,
03-759 Warszawa</t>
  </si>
  <si>
    <t>VII Ogród Jordanowski</t>
  </si>
  <si>
    <t>ul. Namysłowska 21,
03-455 Warszawa</t>
  </si>
  <si>
    <t>Dzielnicowe Biuro Finansów Oświaty                    Praga- Północ m.st. Warszawa</t>
  </si>
  <si>
    <t>ul. Targowa 42 lok 2a Warszawa</t>
  </si>
  <si>
    <r>
      <t xml:space="preserve">Załącznik Nr </t>
    </r>
    <r>
      <rPr>
        <sz val="11"/>
        <rFont val="Book Antiqua"/>
        <family val="1"/>
        <charset val="238"/>
      </rPr>
      <t xml:space="preserve">
do pozycji   </t>
    </r>
    <r>
      <rPr>
        <b/>
        <sz val="11"/>
        <rFont val="Book Antiqua"/>
        <family val="1"/>
        <charset val="238"/>
      </rPr>
      <t>B.II.4.</t>
    </r>
    <r>
      <rPr>
        <sz val="11"/>
        <rFont val="Book Antiqua"/>
        <family val="1"/>
        <charset val="238"/>
      </rPr>
      <t xml:space="preserve">   bilansu
na dzień  31.12.2021 r.</t>
    </r>
  </si>
  <si>
    <t>……………………........</t>
  </si>
  <si>
    <t>Załącznik nr  13</t>
  </si>
  <si>
    <t>Nazwa i adres jednostki</t>
  </si>
  <si>
    <t>do Zasad obiegu oraz kontroli sprawozdań budżetowych, sprawozdań w zakresie operacji finansowych i sprawozdań  finansowych  w Urzędzie m.st. Warszawy i jednostkach organizacyjnych m.st. Warszawy</t>
  </si>
  <si>
    <t>(pieczątka)</t>
  </si>
  <si>
    <t>Wykaz wzajemnych należności długoterminowych, krótkoterminowych pomiędzy 
jednostkami budżetowymi m.st. Warszawy i zakładami budżetowymi m.st. Warszawy
na 31.12.2021 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</si>
  <si>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</si>
  <si>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31.12.2019 r.</t>
    </r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</si>
  <si>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</si>
  <si>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</si>
  <si>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</si>
  <si>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</si>
  <si>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</si>
  <si>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</si>
  <si>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</si>
  <si>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POW NOWA ŁOMŻYŃSKA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</si>
  <si>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</si>
  <si>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</si>
  <si>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</si>
  <si>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</si>
  <si>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</si>
  <si>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</si>
  <si>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</si>
  <si>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 xml:space="preserve">OGÓŁEM na koniec roku 31.12.2021 r. </t>
  </si>
  <si>
    <t>OGÓŁEM NALEŻNOŚCI:</t>
  </si>
  <si>
    <t>III.</t>
  </si>
  <si>
    <t>II.</t>
  </si>
  <si>
    <t>1.1</t>
  </si>
  <si>
    <t>Odpis aktualizujący za rok bieżący</t>
  </si>
  <si>
    <t>1.2</t>
  </si>
  <si>
    <t>Odpis aktualizujący za lata ubiegłe</t>
  </si>
  <si>
    <t>2.1</t>
  </si>
  <si>
    <t>2.2</t>
  </si>
  <si>
    <t>Pozostałe należności</t>
  </si>
  <si>
    <t>B.II.4.</t>
  </si>
  <si>
    <t>4.1</t>
  </si>
  <si>
    <t>4.2</t>
  </si>
  <si>
    <t>Na podstawie ewidencji konta '' 976''</t>
  </si>
  <si>
    <t>……………………………………….</t>
  </si>
  <si>
    <r>
      <t xml:space="preserve">Załacznik Nr </t>
    </r>
    <r>
      <rPr>
        <sz val="11"/>
        <rFont val="Book Antiqua"/>
        <family val="1"/>
        <charset val="238"/>
      </rPr>
      <t xml:space="preserve">      do bilansu na dzien 31.12.2021r.</t>
    </r>
  </si>
  <si>
    <t>Załącznik nr  13A</t>
  </si>
  <si>
    <t>Wykaz wzajemnych należności długoterminowych, krótkoterminowych pomiędzy jednostkami 
na 31.12.2019 r. podlegających wyłączeniu   MPWIK     02-015 Warszawa</t>
  </si>
  <si>
    <t>Wykaz wzajemnych należności długoterminowych, krótkoterminowych pomiędzy jednostkami 
na 31.12.2021 r. podlegających wyłączeniu   MPWIK     02-015 Warszawa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</si>
  <si>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</si>
  <si>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</si>
  <si>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</si>
  <si>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</si>
  <si>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</si>
  <si>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</si>
  <si>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</si>
  <si>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</si>
  <si>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</si>
  <si>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</si>
  <si>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</si>
  <si>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</si>
  <si>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</si>
  <si>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</si>
  <si>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e) instytucjami kultury</t>
  </si>
  <si>
    <t>Załącznik nr  13B</t>
  </si>
  <si>
    <t>do Zasad obiegu oraz kontroli sprawozdań budżetowych, sprawozdań w zakresie operacji finansowych i sprawozdań  finansowych w Urzędzie m.st. Warszawy i  jednostkach organizacyjnych m.st. Warszawy</t>
  </si>
  <si>
    <t xml:space="preserve">Wyłączenia w zakresie decyzji za zajęcie pasa drogi  
na 31.12.2021r. </t>
  </si>
  <si>
    <t xml:space="preserve"> BILANS ZAMKNIĘCIA  31.12………....</t>
  </si>
  <si>
    <t>………………….</t>
  </si>
  <si>
    <t>…………………</t>
  </si>
  <si>
    <t xml:space="preserve">OGÓŁEM na koniec roku 31.12.20.. r. </t>
  </si>
  <si>
    <t>………</t>
  </si>
  <si>
    <t>……….</t>
  </si>
  <si>
    <t>A.III.</t>
  </si>
  <si>
    <t>B.II.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</si>
  <si>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</si>
  <si>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</si>
  <si>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</si>
  <si>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</si>
  <si>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t xml:space="preserve">Załącznik nr </t>
  </si>
  <si>
    <r>
      <rPr>
        <b/>
        <sz val="10"/>
        <rFont val="Book Antiqua"/>
        <family val="1"/>
        <charset val="238"/>
      </rPr>
      <t>załacznik nr 14</t>
    </r>
    <r>
      <rPr>
        <sz val="10"/>
        <rFont val="Book Antiqua"/>
        <family val="1"/>
        <charset val="238"/>
      </rPr>
      <t xml:space="preserve"> do Zasad obiegu oraz kontroli sprawozdań budżetowych, sprawozdań w zakresie operacji finansowych i sprawozdań  finansowych w Urzędzie m.st. Warszawy i  jednostkach organizacyjnych m.st. Warszawy</t>
    </r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</si>
  <si>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</si>
  <si>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</si>
  <si>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PASYWA                                                              BILANS ZAMKNIĘCIA 31.12.2021 r.</t>
  </si>
  <si>
    <t>Poz. bilansu PASYWA</t>
  </si>
  <si>
    <t>OGÓŁEM na koniec roku 31.12.2021 r.</t>
  </si>
  <si>
    <t>OGÓŁEM ZOBOWIĄZANIA</t>
  </si>
  <si>
    <t>I.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</si>
  <si>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</si>
  <si>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</si>
  <si>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</si>
  <si>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</si>
  <si>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</si>
  <si>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</si>
  <si>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r>
      <t xml:space="preserve">Załacznik Nr       </t>
    </r>
    <r>
      <rPr>
        <sz val="12"/>
        <rFont val="Calibri"/>
        <family val="2"/>
        <charset val="238"/>
      </rPr>
      <t>do bilansu na dzień 31.12.2021 r.</t>
    </r>
  </si>
  <si>
    <t>Załącznik nr  14A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</si>
  <si>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</si>
  <si>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</si>
  <si>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Kwota zobowiązań</t>
  </si>
  <si>
    <t>Czy zobowiązanie zostało potwierdzone
TAK/NIE</t>
  </si>
  <si>
    <t>MPWIK</t>
  </si>
  <si>
    <t>02-015 Warszawa; 
Pl. Starynkiewicza 5</t>
  </si>
  <si>
    <t>Spółka Akcyjna</t>
  </si>
  <si>
    <t>D.II.1.</t>
  </si>
  <si>
    <t>SPZOZ</t>
  </si>
  <si>
    <t>03-719 Warszawa; ul.Jagiellońska 34</t>
  </si>
  <si>
    <r>
      <rPr>
        <b/>
        <sz val="11"/>
        <rFont val="Calibri"/>
        <family val="2"/>
        <charset val="238"/>
        <scheme val="minor"/>
      </rPr>
      <t xml:space="preserve">Załącznik nr </t>
    </r>
    <r>
      <rPr>
        <sz val="11"/>
        <rFont val="Calibri"/>
        <family val="2"/>
        <charset val="238"/>
        <scheme val="minor"/>
      </rPr>
      <t xml:space="preserve">     do bilansu na dzień 31.12.2021 r.</t>
    </r>
  </si>
  <si>
    <t>Załącznik nr 15</t>
  </si>
  <si>
    <t>Z-4</t>
  </si>
  <si>
    <t>do Zasad obiegu oraz kontroli sprawozdań budżetowych sprawozdań w zakresie operacji finansowych i sprawozdań  finansowych  w Urzędzie m.st. Warszawy i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</si>
  <si>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</si>
  <si>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</si>
  <si>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</si>
  <si>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</si>
  <si>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</si>
  <si>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</si>
  <si>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Zarząd Dróg Miejskich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</si>
  <si>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</si>
  <si>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</si>
  <si>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</si>
  <si>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</si>
  <si>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</si>
  <si>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</si>
  <si>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</si>
  <si>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</si>
  <si>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</si>
  <si>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</si>
  <si>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</si>
  <si>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</si>
  <si>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</si>
  <si>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</si>
  <si>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</si>
  <si>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Załącznik nr</t>
  </si>
  <si>
    <t>załacznik nr 16 do Zasad obiegu oraz kontroli sprawozdań budżetowych, sprawozdań w zakresie operacji finansowych i sprawozdań  finansowych w Urzędzie m.st. Warszawy i  jednostkach organizacyjnych m.st. Warszawy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</si>
  <si>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</si>
  <si>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</si>
  <si>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</si>
  <si>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</si>
  <si>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</si>
  <si>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</si>
  <si>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</si>
  <si>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* Wartość amortyzacji od dnia nabycia w danym roku bilansowym</t>
  </si>
  <si>
    <t>……………………...………………</t>
  </si>
  <si>
    <t>Pieczątka i podpis gł.księgowego</t>
  </si>
  <si>
    <r>
      <rPr>
        <b/>
        <sz val="10"/>
        <rFont val="Book Antiqua"/>
        <family val="1"/>
        <charset val="238"/>
      </rPr>
      <t xml:space="preserve"> załaczni nr 16 A</t>
    </r>
    <r>
      <rPr>
        <sz val="10"/>
        <rFont val="Book Antiqua"/>
        <family val="1"/>
        <charset val="238"/>
      </rPr>
      <t xml:space="preserve"> do Zasad obiegu oraz kontroli sprawozdań budżetowych, sprawozdań w zakresie operacji finansowych i sprawozdań  finansowych w Urzędzie m.st. Warszawy i  jednostkach organizacyjnych m.st. Warszawy</t>
    </r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</si>
  <si>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</si>
  <si>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</si>
  <si>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</si>
  <si>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</si>
  <si>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</si>
  <si>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</si>
  <si>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</si>
  <si>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</si>
  <si>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</si>
  <si>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</si>
  <si>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r>
      <rPr>
        <b/>
        <sz val="10"/>
        <rFont val="Book Antiqua"/>
        <family val="1"/>
        <charset val="238"/>
      </rPr>
      <t>załączni nr 17</t>
    </r>
    <r>
      <rPr>
        <sz val="10"/>
        <rFont val="Book Antiqua"/>
        <family val="1"/>
        <charset val="238"/>
      </rPr>
      <t xml:space="preserve"> do Zasad obiegu oraz kontroli sprawozdań budżetowych, sprawozdań w zakresie operacji finansowych i sprawozdań  finansowych w Urzędzie m.st. Warszawy i  jednostkach organizacyjnych m.st. Warszawy</t>
    </r>
  </si>
  <si>
    <t>Dzielnicowe Biuro Finansów Oświaty</t>
  </si>
  <si>
    <t>Wykaz gruntów
 stanowiących własność m.st. Warszawy* przekazanych w użytkowanie / użytkowanie wieczyste spółkom, sp zoz-om oraz instytucjom kultury
na dzień 31.12.2021 r. podlegających wyłączeniu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</si>
  <si>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</si>
  <si>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</si>
  <si>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</si>
  <si>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</si>
  <si>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</si>
  <si>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</si>
  <si>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</si>
  <si>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</si>
  <si>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r>
      <rPr>
        <b/>
        <sz val="11"/>
        <rFont val="Book Antiqua"/>
        <family val="1"/>
        <charset val="238"/>
      </rPr>
      <t xml:space="preserve">Załącznik nr   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</si>
  <si>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</si>
  <si>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</si>
  <si>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</si>
  <si>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</si>
  <si>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</si>
  <si>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</si>
  <si>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</si>
  <si>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</si>
  <si>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</si>
  <si>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</si>
  <si>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</si>
  <si>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</si>
  <si>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</si>
  <si>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</si>
  <si>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</si>
  <si>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</si>
  <si>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</si>
  <si>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</si>
  <si>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</si>
  <si>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</si>
  <si>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</si>
  <si>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</si>
  <si>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</si>
  <si>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</si>
  <si>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ZARZĄD DRÓD MIEJSKICH</t>
  </si>
  <si>
    <t>POW STALÓWKA</t>
  </si>
  <si>
    <t>POW CICHY PORT</t>
  </si>
  <si>
    <t>POW ZAKĄTEK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</si>
  <si>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</si>
  <si>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</si>
  <si>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</si>
  <si>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</si>
  <si>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</si>
  <si>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</si>
  <si>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</si>
  <si>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</si>
  <si>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</si>
  <si>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</si>
  <si>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</si>
  <si>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</si>
  <si>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</si>
  <si>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</si>
  <si>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</si>
  <si>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</si>
  <si>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</si>
  <si>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</si>
  <si>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</si>
  <si>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</si>
  <si>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</si>
  <si>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</si>
  <si>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</si>
  <si>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</si>
  <si>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</si>
  <si>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</si>
  <si>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</si>
  <si>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</si>
  <si>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Inne przychody operacyjne</t>
  </si>
  <si>
    <t>E.</t>
  </si>
  <si>
    <t>G.</t>
  </si>
  <si>
    <t>Przychody finansowe</t>
  </si>
  <si>
    <t>Odsetki</t>
  </si>
  <si>
    <t>H.</t>
  </si>
  <si>
    <t>Koszty finansowe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</si>
</sst>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;[Red]#,##0.00"/>
    <numFmt numFmtId="165" formatCode="yyyy\-mm\-dd;@"/>
    <numFmt numFmtId="166" formatCode="#,##0.00_ ;[Red]\-#,##0.00\ "/>
  </numFmts>
  <fonts count="127">
    <font>
      <sz val="11"/>
      <color theme="1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Arial CE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Book Antiqua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8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sz val="7"/>
      <name val="Times New Roman"/>
      <family val="1"/>
      <charset val="238"/>
    </font>
    <font>
      <b/>
      <sz val="10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2"/>
      <color rgb="FFFF0000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sz val="10"/>
      <name val="Book Antiqua"/>
      <family val="1"/>
      <charset val="238"/>
    </font>
    <font>
      <i/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i/>
      <sz val="9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0"/>
      <name val="Arial CE"/>
      <charset val="238"/>
    </font>
    <font>
      <b/>
      <sz val="11"/>
      <name val="Book Antiqua"/>
      <family val="1"/>
      <charset val="238"/>
    </font>
    <font>
      <b/>
      <sz val="14"/>
      <name val="Bookman Old Style"/>
      <family val="1"/>
      <charset val="238"/>
    </font>
    <font>
      <sz val="11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Book Antiqua"/>
      <family val="1"/>
      <charset val="238"/>
    </font>
    <font>
      <sz val="11"/>
      <name val="Bookman Old Style"/>
      <family val="1"/>
      <charset val="238"/>
    </font>
    <font>
      <b/>
      <sz val="10"/>
      <color rgb="FFFF0000"/>
      <name val="Book Antiqua"/>
      <family val="1"/>
      <charset val="238"/>
    </font>
    <font>
      <b/>
      <sz val="8"/>
      <name val="Book Antiqua"/>
      <family val="1"/>
      <charset val="238"/>
    </font>
    <font>
      <sz val="14"/>
      <name val="Book Antiqua"/>
      <family val="1"/>
      <charset val="238"/>
    </font>
    <font>
      <sz val="8.5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b/>
      <sz val="9"/>
      <name val="Book Antiqua"/>
      <family val="1"/>
      <charset val="238"/>
    </font>
    <font>
      <sz val="12"/>
      <color rgb="FFFF0000"/>
      <name val="Book Antiqua"/>
      <family val="1"/>
      <charset val="238"/>
    </font>
    <font>
      <sz val="10"/>
      <color rgb="FFFF0000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20"/>
      <name val="Book Antiqua"/>
      <family val="1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2"/>
      <color rgb="FFFF0000"/>
      <name val="Book Antiqua"/>
      <family val="1"/>
      <charset val="238"/>
    </font>
    <font>
      <sz val="9"/>
      <name val="Calibri Light"/>
      <family val="2"/>
      <charset val="238"/>
    </font>
    <font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12"/>
      <color indexed="17"/>
      <name val="Book Antiqua"/>
      <family val="1"/>
      <charset val="238"/>
    </font>
    <font>
      <sz val="8"/>
      <color indexed="10"/>
      <name val="Book Antiqua"/>
      <family val="1"/>
      <charset val="238"/>
    </font>
    <font>
      <b/>
      <i/>
      <sz val="10"/>
      <name val="Arial"/>
      <family val="2"/>
      <charset val="238"/>
    </font>
    <font>
      <b/>
      <sz val="14"/>
      <color rgb="FFFF0000"/>
      <name val="Book Antiqua"/>
      <family val="1"/>
      <charset val="238"/>
    </font>
    <font>
      <sz val="10"/>
      <color rgb="FFFF0000"/>
      <name val="Arial"/>
      <family val="2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sz val="10"/>
      <color indexed="53"/>
      <name val="Times New Roman"/>
      <family val="1"/>
      <charset val="238"/>
    </font>
    <font>
      <b/>
      <u/>
      <sz val="16"/>
      <name val="Bookman Old Style"/>
      <family val="1"/>
      <charset val="238"/>
    </font>
    <font>
      <b/>
      <sz val="16"/>
      <color rgb="FFFF0000"/>
      <name val="Book Antiqua"/>
      <family val="1"/>
      <charset val="238"/>
    </font>
    <font>
      <sz val="12"/>
      <name val="Times New Roman"/>
      <family val="1"/>
      <charset val="238"/>
    </font>
    <font>
      <u/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5" tint="0.79998168889431442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9">
    <xf numFmtId="0" fontId="0" fillId="0" borderId="0"/>
    <xf numFmtId="0" fontId="6" fillId="0" borderId="0"/>
    <xf numFmtId="44" fontId="11" fillId="0" borderId="0" applyFont="0" applyFill="0" applyBorder="0" applyAlignment="0" applyProtection="0"/>
    <xf numFmtId="0" fontId="37" fillId="0" borderId="0"/>
    <xf numFmtId="0" fontId="6" fillId="0" borderId="0"/>
    <xf numFmtId="0" fontId="37" fillId="0" borderId="0"/>
    <xf numFmtId="0" fontId="6" fillId="0" borderId="0"/>
    <xf numFmtId="0" fontId="91" fillId="0" borderId="0"/>
    <xf numFmtId="0" fontId="37" fillId="0" borderId="0"/>
  </cellStyleXfs>
  <cellXfs count="1410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0" xfId="0" applyFont="1" applyBorder="1"/>
    <xf numFmtId="4" fontId="5" fillId="0" borderId="21" xfId="0" applyNumberFormat="1" applyFont="1" applyBorder="1" applyAlignment="1">
      <alignment horizontal="right"/>
    </xf>
    <xf numFmtId="4" fontId="5" fillId="0" borderId="22" xfId="0" applyNumberFormat="1" applyFont="1" applyBorder="1" applyAlignment="1">
      <alignment horizontal="right"/>
    </xf>
    <xf numFmtId="0" fontId="9" fillId="0" borderId="20" xfId="0" applyFont="1" applyBorder="1"/>
    <xf numFmtId="2" fontId="9" fillId="0" borderId="21" xfId="0" applyNumberFormat="1" applyFont="1" applyBorder="1" applyAlignment="1">
      <alignment horizontal="right"/>
    </xf>
    <xf numFmtId="4" fontId="9" fillId="0" borderId="22" xfId="0" applyNumberFormat="1" applyFont="1" applyBorder="1" applyAlignment="1">
      <alignment horizontal="right"/>
    </xf>
    <xf numFmtId="4" fontId="9" fillId="0" borderId="21" xfId="0" applyNumberFormat="1" applyFont="1" applyBorder="1" applyAlignment="1">
      <alignment horizontal="right"/>
    </xf>
    <xf numFmtId="4" fontId="9" fillId="0" borderId="23" xfId="0" applyNumberFormat="1" applyFont="1" applyBorder="1" applyAlignment="1">
      <alignment horizontal="right"/>
    </xf>
    <xf numFmtId="2" fontId="9" fillId="0" borderId="23" xfId="0" applyNumberFormat="1" applyFont="1" applyBorder="1" applyAlignment="1">
      <alignment horizontal="right"/>
    </xf>
    <xf numFmtId="0" fontId="5" fillId="0" borderId="16" xfId="0" applyFont="1" applyBorder="1"/>
    <xf numFmtId="4" fontId="5" fillId="0" borderId="12" xfId="0" applyNumberFormat="1" applyFont="1" applyBorder="1" applyAlignment="1">
      <alignment horizontal="right"/>
    </xf>
    <xf numFmtId="4" fontId="5" fillId="0" borderId="19" xfId="0" applyNumberFormat="1" applyFont="1" applyBorder="1" applyAlignment="1">
      <alignment horizontal="right"/>
    </xf>
    <xf numFmtId="0" fontId="5" fillId="2" borderId="20" xfId="0" applyFont="1" applyFill="1" applyBorder="1"/>
    <xf numFmtId="4" fontId="5" fillId="2" borderId="21" xfId="0" applyNumberFormat="1" applyFont="1" applyFill="1" applyBorder="1" applyAlignment="1">
      <alignment horizontal="right"/>
    </xf>
    <xf numFmtId="4" fontId="5" fillId="2" borderId="22" xfId="0" applyNumberFormat="1" applyFont="1" applyFill="1" applyBorder="1" applyAlignment="1">
      <alignment horizontal="right"/>
    </xf>
    <xf numFmtId="0" fontId="5" fillId="2" borderId="24" xfId="0" applyFont="1" applyFill="1" applyBorder="1"/>
    <xf numFmtId="4" fontId="5" fillId="2" borderId="25" xfId="0" applyNumberFormat="1" applyFont="1" applyFill="1" applyBorder="1" applyAlignment="1">
      <alignment horizontal="right"/>
    </xf>
    <xf numFmtId="4" fontId="5" fillId="2" borderId="26" xfId="0" applyNumberFormat="1" applyFont="1" applyFill="1" applyBorder="1" applyAlignment="1">
      <alignment horizontal="right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10" fillId="0" borderId="0" xfId="0" applyFont="1" applyAlignment="1">
      <alignment horizontal="center" wrapText="1"/>
    </xf>
    <xf numFmtId="0" fontId="10" fillId="0" borderId="0" xfId="0" applyFont="1"/>
    <xf numFmtId="0" fontId="10" fillId="0" borderId="0" xfId="0" applyFont="1" applyAlignment="1">
      <alignment horizontal="center" wrapText="1"/>
    </xf>
    <xf numFmtId="0" fontId="10" fillId="0" borderId="0" xfId="0" applyFont="1"/>
    <xf numFmtId="0" fontId="3" fillId="0" borderId="0" xfId="0" applyFont="1" applyAlignment="1">
      <alignment horizontal="left"/>
    </xf>
    <xf numFmtId="4" fontId="13" fillId="0" borderId="0" xfId="0" applyNumberFormat="1" applyFont="1" applyAlignment="1">
      <alignment vertical="center"/>
    </xf>
    <xf numFmtId="4" fontId="14" fillId="3" borderId="35" xfId="0" applyNumberFormat="1" applyFont="1" applyFill="1" applyBorder="1" applyAlignment="1">
      <alignment horizontal="right"/>
    </xf>
    <xf numFmtId="4" fontId="14" fillId="4" borderId="35" xfId="0" applyNumberFormat="1" applyFont="1" applyFill="1" applyBorder="1" applyAlignment="1">
      <alignment horizontal="right"/>
    </xf>
    <xf numFmtId="4" fontId="16" fillId="0" borderId="35" xfId="0" applyNumberFormat="1" applyFont="1" applyBorder="1" applyAlignment="1">
      <alignment horizontal="right"/>
    </xf>
    <xf numFmtId="0" fontId="14" fillId="3" borderId="16" xfId="0" applyFont="1" applyFill="1" applyBorder="1"/>
    <xf numFmtId="0" fontId="14" fillId="3" borderId="19" xfId="0" applyFont="1" applyFill="1" applyBorder="1"/>
    <xf numFmtId="2" fontId="16" fillId="0" borderId="35" xfId="0" applyNumberFormat="1" applyFont="1" applyBorder="1" applyAlignment="1">
      <alignment horizontal="right"/>
    </xf>
    <xf numFmtId="4" fontId="16" fillId="0" borderId="38" xfId="0" applyNumberFormat="1" applyFont="1" applyBorder="1" applyAlignment="1">
      <alignment horizontal="right"/>
    </xf>
    <xf numFmtId="4" fontId="14" fillId="4" borderId="34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4" fillId="0" borderId="35" xfId="0" applyNumberFormat="1" applyFont="1" applyFill="1" applyBorder="1" applyAlignment="1">
      <alignment horizontal="right"/>
    </xf>
    <xf numFmtId="4" fontId="14" fillId="3" borderId="44" xfId="0" applyNumberFormat="1" applyFont="1" applyFill="1" applyBorder="1" applyAlignment="1">
      <alignment horizontal="right"/>
    </xf>
    <xf numFmtId="0" fontId="20" fillId="0" borderId="0" xfId="1" applyFont="1" applyAlignment="1">
      <alignment vertical="center" wrapText="1"/>
    </xf>
    <xf numFmtId="0" fontId="20" fillId="0" borderId="0" xfId="1" applyFont="1" applyAlignment="1">
      <alignment vertical="center"/>
    </xf>
    <xf numFmtId="0" fontId="21" fillId="2" borderId="45" xfId="1" applyFont="1" applyFill="1" applyBorder="1" applyAlignment="1">
      <alignment horizontal="center" vertical="center" wrapText="1"/>
    </xf>
    <xf numFmtId="4" fontId="21" fillId="2" borderId="45" xfId="1" applyNumberFormat="1" applyFont="1" applyFill="1" applyBorder="1" applyAlignment="1">
      <alignment horizontal="center" vertical="center" wrapText="1"/>
    </xf>
    <xf numFmtId="0" fontId="21" fillId="2" borderId="5" xfId="1" applyFont="1" applyFill="1" applyBorder="1" applyAlignment="1">
      <alignment horizontal="center" vertical="center" wrapText="1"/>
    </xf>
    <xf numFmtId="0" fontId="21" fillId="0" borderId="32" xfId="1" applyFont="1" applyBorder="1" applyAlignment="1">
      <alignment horizontal="center" vertical="center"/>
    </xf>
    <xf numFmtId="4" fontId="21" fillId="0" borderId="32" xfId="1" applyNumberFormat="1" applyFont="1" applyBorder="1" applyAlignment="1">
      <alignment horizontal="center" vertical="center" wrapText="1"/>
    </xf>
    <xf numFmtId="0" fontId="21" fillId="0" borderId="46" xfId="1" applyFont="1" applyBorder="1" applyAlignment="1">
      <alignment horizontal="center" vertical="center" wrapText="1"/>
    </xf>
    <xf numFmtId="0" fontId="21" fillId="2" borderId="47" xfId="1" applyFont="1" applyFill="1" applyBorder="1" applyAlignment="1">
      <alignment vertical="center" wrapText="1"/>
    </xf>
    <xf numFmtId="4" fontId="21" fillId="2" borderId="47" xfId="1" applyNumberFormat="1" applyFont="1" applyFill="1" applyBorder="1" applyAlignment="1">
      <alignment vertical="center"/>
    </xf>
    <xf numFmtId="4" fontId="21" fillId="2" borderId="48" xfId="1" applyNumberFormat="1" applyFont="1" applyFill="1" applyBorder="1" applyAlignment="1">
      <alignment vertical="center"/>
    </xf>
    <xf numFmtId="0" fontId="21" fillId="0" borderId="49" xfId="1" applyFont="1" applyBorder="1" applyAlignment="1">
      <alignment vertical="center" wrapText="1"/>
    </xf>
    <xf numFmtId="4" fontId="21" fillId="0" borderId="49" xfId="1" applyNumberFormat="1" applyFont="1" applyBorder="1" applyAlignment="1">
      <alignment vertical="center"/>
    </xf>
    <xf numFmtId="4" fontId="21" fillId="0" borderId="50" xfId="1" applyNumberFormat="1" applyFont="1" applyBorder="1" applyAlignment="1">
      <alignment vertical="center"/>
    </xf>
    <xf numFmtId="0" fontId="20" fillId="0" borderId="51" xfId="1" applyFont="1" applyBorder="1" applyAlignment="1">
      <alignment vertical="center" wrapText="1"/>
    </xf>
    <xf numFmtId="4" fontId="20" fillId="0" borderId="51" xfId="1" applyNumberFormat="1" applyFont="1" applyBorder="1" applyAlignment="1" applyProtection="1">
      <alignment vertical="center"/>
      <protection locked="0"/>
    </xf>
    <xf numFmtId="4" fontId="20" fillId="0" borderId="52" xfId="1" applyNumberFormat="1" applyFont="1" applyBorder="1" applyAlignment="1">
      <alignment vertical="center"/>
    </xf>
    <xf numFmtId="0" fontId="20" fillId="0" borderId="51" xfId="1" quotePrefix="1" applyFont="1" applyBorder="1" applyAlignment="1" applyProtection="1">
      <alignment vertical="center" wrapText="1"/>
      <protection locked="0"/>
    </xf>
    <xf numFmtId="0" fontId="21" fillId="2" borderId="53" xfId="1" applyFont="1" applyFill="1" applyBorder="1" applyAlignment="1">
      <alignment vertical="center" wrapText="1"/>
    </xf>
    <xf numFmtId="4" fontId="21" fillId="2" borderId="53" xfId="1" applyNumberFormat="1" applyFont="1" applyFill="1" applyBorder="1" applyAlignment="1">
      <alignment vertical="center"/>
    </xf>
    <xf numFmtId="4" fontId="21" fillId="2" borderId="54" xfId="1" applyNumberFormat="1" applyFont="1" applyFill="1" applyBorder="1" applyAlignment="1">
      <alignment vertical="center"/>
    </xf>
    <xf numFmtId="0" fontId="21" fillId="0" borderId="55" xfId="1" applyFont="1" applyBorder="1" applyAlignment="1">
      <alignment horizontal="centerContinuous" vertical="center"/>
    </xf>
    <xf numFmtId="0" fontId="20" fillId="0" borderId="46" xfId="1" applyFont="1" applyBorder="1" applyAlignment="1">
      <alignment vertical="center"/>
    </xf>
    <xf numFmtId="4" fontId="21" fillId="5" borderId="47" xfId="1" applyNumberFormat="1" applyFont="1" applyFill="1" applyBorder="1" applyAlignment="1">
      <alignment vertical="center"/>
    </xf>
    <xf numFmtId="4" fontId="21" fillId="5" borderId="49" xfId="1" applyNumberFormat="1" applyFont="1" applyFill="1" applyBorder="1" applyAlignment="1">
      <alignment vertical="center"/>
    </xf>
    <xf numFmtId="0" fontId="12" fillId="0" borderId="3" xfId="0" applyFont="1" applyBorder="1"/>
    <xf numFmtId="0" fontId="0" fillId="0" borderId="4" xfId="0" applyBorder="1"/>
    <xf numFmtId="0" fontId="0" fillId="0" borderId="5" xfId="0" applyBorder="1"/>
    <xf numFmtId="0" fontId="12" fillId="0" borderId="47" xfId="0" applyFont="1" applyBorder="1"/>
    <xf numFmtId="0" fontId="0" fillId="0" borderId="47" xfId="0" applyBorder="1"/>
    <xf numFmtId="0" fontId="12" fillId="0" borderId="53" xfId="0" applyFont="1" applyBorder="1"/>
    <xf numFmtId="0" fontId="0" fillId="0" borderId="53" xfId="0" applyBorder="1"/>
    <xf numFmtId="14" fontId="10" fillId="0" borderId="0" xfId="0" applyNumberFormat="1" applyFont="1" applyAlignment="1">
      <alignment horizontal="center" wrapText="1"/>
    </xf>
    <xf numFmtId="0" fontId="22" fillId="0" borderId="0" xfId="0" applyFont="1"/>
    <xf numFmtId="0" fontId="5" fillId="3" borderId="21" xfId="0" applyFont="1" applyFill="1" applyBorder="1" applyAlignment="1">
      <alignment horizontal="center" wrapText="1"/>
    </xf>
    <xf numFmtId="0" fontId="24" fillId="0" borderId="21" xfId="0" applyFont="1" applyBorder="1" applyAlignment="1">
      <alignment wrapText="1"/>
    </xf>
    <xf numFmtId="4" fontId="24" fillId="0" borderId="21" xfId="0" applyNumberFormat="1" applyFont="1" applyBorder="1" applyAlignment="1">
      <alignment horizontal="right"/>
    </xf>
    <xf numFmtId="4" fontId="20" fillId="0" borderId="21" xfId="0" applyNumberFormat="1" applyFont="1" applyBorder="1"/>
    <xf numFmtId="0" fontId="25" fillId="0" borderId="0" xfId="0" applyFont="1" applyAlignment="1">
      <alignment horizontal="center" vertical="center"/>
    </xf>
    <xf numFmtId="0" fontId="24" fillId="0" borderId="23" xfId="0" applyFont="1" applyBorder="1" applyAlignment="1">
      <alignment wrapText="1"/>
    </xf>
    <xf numFmtId="0" fontId="26" fillId="0" borderId="23" xfId="0" applyFont="1" applyBorder="1" applyAlignment="1">
      <alignment vertical="center"/>
    </xf>
    <xf numFmtId="0" fontId="27" fillId="0" borderId="0" xfId="0" applyFont="1" applyAlignment="1">
      <alignment horizontal="center" vertical="center"/>
    </xf>
    <xf numFmtId="0" fontId="24" fillId="0" borderId="14" xfId="0" applyFont="1" applyBorder="1" applyAlignment="1">
      <alignment wrapText="1"/>
    </xf>
    <xf numFmtId="4" fontId="24" fillId="0" borderId="14" xfId="0" applyNumberFormat="1" applyFont="1" applyBorder="1" applyAlignment="1">
      <alignment horizontal="right"/>
    </xf>
    <xf numFmtId="2" fontId="24" fillId="0" borderId="14" xfId="0" applyNumberFormat="1" applyFont="1" applyBorder="1" applyAlignment="1">
      <alignment horizontal="right"/>
    </xf>
    <xf numFmtId="0" fontId="0" fillId="0" borderId="14" xfId="0" applyBorder="1"/>
    <xf numFmtId="0" fontId="10" fillId="0" borderId="0" xfId="0" applyFont="1" applyBorder="1" applyAlignment="1">
      <alignment horizontal="center" wrapText="1"/>
    </xf>
    <xf numFmtId="0" fontId="10" fillId="0" borderId="0" xfId="0" applyFont="1" applyAlignment="1"/>
    <xf numFmtId="0" fontId="0" fillId="0" borderId="0" xfId="0"/>
    <xf numFmtId="0" fontId="5" fillId="3" borderId="59" xfId="0" applyFont="1" applyFill="1" applyBorder="1" applyAlignment="1">
      <alignment horizontal="center" wrapText="1"/>
    </xf>
    <xf numFmtId="0" fontId="5" fillId="3" borderId="12" xfId="0" applyFont="1" applyFill="1" applyBorder="1" applyAlignment="1">
      <alignment horizontal="center" wrapText="1"/>
    </xf>
    <xf numFmtId="0" fontId="5" fillId="3" borderId="50" xfId="0" applyFont="1" applyFill="1" applyBorder="1" applyAlignment="1">
      <alignment horizontal="center" wrapText="1"/>
    </xf>
    <xf numFmtId="0" fontId="5" fillId="3" borderId="60" xfId="0" applyFont="1" applyFill="1" applyBorder="1" applyAlignment="1">
      <alignment horizontal="center" wrapText="1"/>
    </xf>
    <xf numFmtId="0" fontId="5" fillId="3" borderId="61" xfId="0" applyFont="1" applyFill="1" applyBorder="1" applyAlignment="1">
      <alignment horizontal="center" wrapText="1"/>
    </xf>
    <xf numFmtId="0" fontId="5" fillId="3" borderId="62" xfId="0" applyFont="1" applyFill="1" applyBorder="1" applyAlignment="1">
      <alignment horizontal="center" wrapText="1"/>
    </xf>
    <xf numFmtId="0" fontId="5" fillId="0" borderId="49" xfId="0" applyFont="1" applyBorder="1" applyAlignment="1">
      <alignment wrapText="1"/>
    </xf>
    <xf numFmtId="4" fontId="5" fillId="0" borderId="59" xfId="0" applyNumberFormat="1" applyFont="1" applyBorder="1" applyAlignment="1">
      <alignment horizontal="right"/>
    </xf>
    <xf numFmtId="4" fontId="13" fillId="0" borderId="12" xfId="0" applyNumberFormat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4" fontId="13" fillId="0" borderId="63" xfId="0" applyNumberFormat="1" applyFont="1" applyBorder="1" applyAlignment="1">
      <alignment vertical="center"/>
    </xf>
    <xf numFmtId="4" fontId="5" fillId="0" borderId="50" xfId="0" applyNumberFormat="1" applyFont="1" applyBorder="1" applyAlignment="1">
      <alignment horizontal="right"/>
    </xf>
    <xf numFmtId="0" fontId="28" fillId="0" borderId="49" xfId="0" applyFont="1" applyBorder="1" applyAlignment="1">
      <alignment vertical="center" wrapText="1"/>
    </xf>
    <xf numFmtId="2" fontId="24" fillId="0" borderId="59" xfId="0" applyNumberFormat="1" applyFont="1" applyBorder="1" applyAlignment="1">
      <alignment wrapText="1"/>
    </xf>
    <xf numFmtId="2" fontId="24" fillId="0" borderId="12" xfId="0" applyNumberFormat="1" applyFont="1" applyBorder="1" applyAlignment="1">
      <alignment wrapText="1"/>
    </xf>
    <xf numFmtId="2" fontId="24" fillId="0" borderId="50" xfId="0" applyNumberFormat="1" applyFont="1" applyBorder="1" applyAlignment="1">
      <alignment wrapText="1"/>
    </xf>
    <xf numFmtId="0" fontId="28" fillId="0" borderId="64" xfId="0" applyFont="1" applyBorder="1" applyAlignment="1">
      <alignment vertical="center" wrapText="1"/>
    </xf>
    <xf numFmtId="4" fontId="24" fillId="0" borderId="59" xfId="0" applyNumberFormat="1" applyFont="1" applyBorder="1" applyAlignment="1">
      <alignment horizontal="right"/>
    </xf>
    <xf numFmtId="2" fontId="24" fillId="0" borderId="12" xfId="0" applyNumberFormat="1" applyFont="1" applyBorder="1" applyAlignment="1">
      <alignment horizontal="right"/>
    </xf>
    <xf numFmtId="2" fontId="24" fillId="0" borderId="50" xfId="0" applyNumberFormat="1" applyFont="1" applyBorder="1" applyAlignment="1">
      <alignment horizontal="right"/>
    </xf>
    <xf numFmtId="0" fontId="5" fillId="2" borderId="53" xfId="0" applyFont="1" applyFill="1" applyBorder="1" applyAlignment="1">
      <alignment wrapText="1"/>
    </xf>
    <xf numFmtId="4" fontId="14" fillId="2" borderId="65" xfId="0" applyNumberFormat="1" applyFont="1" applyFill="1" applyBorder="1" applyAlignment="1">
      <alignment horizontal="right"/>
    </xf>
    <xf numFmtId="4" fontId="14" fillId="2" borderId="66" xfId="0" applyNumberFormat="1" applyFont="1" applyFill="1" applyBorder="1" applyAlignment="1">
      <alignment horizontal="right"/>
    </xf>
    <xf numFmtId="4" fontId="14" fillId="2" borderId="67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4" fontId="14" fillId="2" borderId="68" xfId="0" applyNumberFormat="1" applyFont="1" applyFill="1" applyBorder="1" applyAlignment="1">
      <alignment horizontal="right"/>
    </xf>
    <xf numFmtId="4" fontId="14" fillId="2" borderId="69" xfId="0" applyNumberFormat="1" applyFont="1" applyFill="1" applyBorder="1" applyAlignment="1">
      <alignment horizontal="right"/>
    </xf>
    <xf numFmtId="4" fontId="14" fillId="2" borderId="54" xfId="0" applyNumberFormat="1" applyFont="1" applyFill="1" applyBorder="1" applyAlignment="1">
      <alignment horizontal="right"/>
    </xf>
    <xf numFmtId="14" fontId="10" fillId="0" borderId="0" xfId="0" applyNumberFormat="1" applyFont="1" applyAlignment="1">
      <alignment horizontal="center" wrapText="1"/>
    </xf>
    <xf numFmtId="0" fontId="24" fillId="3" borderId="70" xfId="0" applyFont="1" applyFill="1" applyBorder="1" applyAlignment="1">
      <alignment horizontal="center" wrapText="1"/>
    </xf>
    <xf numFmtId="0" fontId="5" fillId="3" borderId="71" xfId="0" applyFont="1" applyFill="1" applyBorder="1" applyAlignment="1">
      <alignment horizontal="center" wrapText="1"/>
    </xf>
    <xf numFmtId="0" fontId="5" fillId="3" borderId="72" xfId="0" applyFont="1" applyFill="1" applyBorder="1" applyAlignment="1">
      <alignment horizontal="center" wrapText="1"/>
    </xf>
    <xf numFmtId="0" fontId="24" fillId="0" borderId="73" xfId="0" applyFont="1" applyBorder="1" applyAlignment="1">
      <alignment wrapText="1"/>
    </xf>
    <xf numFmtId="4" fontId="24" fillId="0" borderId="69" xfId="0" applyNumberFormat="1" applyFont="1" applyBorder="1" applyAlignment="1">
      <alignment horizontal="right"/>
    </xf>
    <xf numFmtId="4" fontId="24" fillId="0" borderId="74" xfId="0" applyNumberFormat="1" applyFont="1" applyBorder="1" applyAlignment="1">
      <alignment horizontal="right"/>
    </xf>
    <xf numFmtId="4" fontId="20" fillId="0" borderId="0" xfId="0" applyNumberFormat="1" applyFont="1"/>
    <xf numFmtId="0" fontId="26" fillId="0" borderId="0" xfId="0" applyFont="1" applyAlignment="1">
      <alignment vertical="center"/>
    </xf>
    <xf numFmtId="4" fontId="24" fillId="0" borderId="22" xfId="0" applyNumberFormat="1" applyFont="1" applyBorder="1" applyAlignment="1">
      <alignment horizontal="right"/>
    </xf>
    <xf numFmtId="4" fontId="24" fillId="0" borderId="23" xfId="0" applyNumberFormat="1" applyFont="1" applyBorder="1" applyAlignment="1">
      <alignment horizontal="right"/>
    </xf>
    <xf numFmtId="4" fontId="24" fillId="0" borderId="78" xfId="0" applyNumberFormat="1" applyFont="1" applyBorder="1" applyAlignment="1">
      <alignment horizontal="right"/>
    </xf>
    <xf numFmtId="4" fontId="24" fillId="0" borderId="15" xfId="0" applyNumberFormat="1" applyFont="1" applyBorder="1" applyAlignment="1">
      <alignment horizontal="right"/>
    </xf>
    <xf numFmtId="4" fontId="24" fillId="0" borderId="25" xfId="0" applyNumberFormat="1" applyFont="1" applyBorder="1" applyAlignment="1">
      <alignment horizontal="right"/>
    </xf>
    <xf numFmtId="4" fontId="24" fillId="0" borderId="26" xfId="0" applyNumberFormat="1" applyFont="1" applyBorder="1" applyAlignment="1">
      <alignment horizontal="right"/>
    </xf>
    <xf numFmtId="4" fontId="31" fillId="0" borderId="0" xfId="0" applyNumberFormat="1" applyFont="1" applyAlignment="1">
      <alignment vertical="center"/>
    </xf>
    <xf numFmtId="4" fontId="32" fillId="0" borderId="0" xfId="0" applyNumberFormat="1" applyFont="1" applyAlignment="1">
      <alignment vertical="center" wrapText="1"/>
    </xf>
    <xf numFmtId="4" fontId="33" fillId="0" borderId="0" xfId="0" applyNumberFormat="1" applyFont="1" applyAlignment="1">
      <alignment vertical="center" wrapText="1"/>
    </xf>
    <xf numFmtId="4" fontId="35" fillId="6" borderId="45" xfId="0" applyNumberFormat="1" applyFont="1" applyFill="1" applyBorder="1" applyAlignment="1">
      <alignment horizontal="center" vertical="center" wrapText="1"/>
    </xf>
    <xf numFmtId="4" fontId="35" fillId="6" borderId="4" xfId="0" applyNumberFormat="1" applyFont="1" applyFill="1" applyBorder="1" applyAlignment="1">
      <alignment horizontal="center" vertical="center" wrapText="1"/>
    </xf>
    <xf numFmtId="4" fontId="21" fillId="2" borderId="4" xfId="0" applyNumberFormat="1" applyFont="1" applyFill="1" applyBorder="1" applyAlignment="1">
      <alignment horizontal="center" vertical="center" wrapText="1"/>
    </xf>
    <xf numFmtId="4" fontId="35" fillId="6" borderId="5" xfId="0" applyNumberFormat="1" applyFont="1" applyFill="1" applyBorder="1" applyAlignment="1">
      <alignment horizontal="center" vertical="center" wrapText="1"/>
    </xf>
    <xf numFmtId="4" fontId="35" fillId="0" borderId="70" xfId="0" applyNumberFormat="1" applyFont="1" applyBorder="1" applyAlignment="1">
      <alignment vertical="center"/>
    </xf>
    <xf numFmtId="4" fontId="21" fillId="0" borderId="6" xfId="0" applyNumberFormat="1" applyFont="1" applyBorder="1" applyAlignment="1">
      <alignment horizontal="left" vertical="center" wrapText="1"/>
    </xf>
    <xf numFmtId="4" fontId="35" fillId="0" borderId="47" xfId="0" applyNumberFormat="1" applyFont="1" applyBorder="1" applyAlignment="1">
      <alignment vertical="center"/>
    </xf>
    <xf numFmtId="4" fontId="35" fillId="0" borderId="57" xfId="0" applyNumberFormat="1" applyFont="1" applyBorder="1" applyAlignment="1">
      <alignment vertical="center"/>
    </xf>
    <xf numFmtId="4" fontId="35" fillId="0" borderId="48" xfId="0" applyNumberFormat="1" applyFont="1" applyBorder="1" applyAlignment="1">
      <alignment vertical="center"/>
    </xf>
    <xf numFmtId="4" fontId="35" fillId="0" borderId="63" xfId="0" applyNumberFormat="1" applyFont="1" applyBorder="1" applyAlignment="1">
      <alignment vertical="center"/>
    </xf>
    <xf numFmtId="4" fontId="35" fillId="0" borderId="80" xfId="0" applyNumberFormat="1" applyFont="1" applyBorder="1" applyAlignment="1">
      <alignment vertical="center"/>
    </xf>
    <xf numFmtId="4" fontId="35" fillId="0" borderId="49" xfId="0" applyNumberFormat="1" applyFont="1" applyBorder="1" applyAlignment="1">
      <alignment vertical="center"/>
    </xf>
    <xf numFmtId="4" fontId="35" fillId="0" borderId="81" xfId="0" applyNumberFormat="1" applyFont="1" applyBorder="1" applyAlignment="1">
      <alignment vertical="center"/>
    </xf>
    <xf numFmtId="4" fontId="35" fillId="0" borderId="50" xfId="0" applyNumberFormat="1" applyFont="1" applyBorder="1" applyAlignment="1">
      <alignment vertical="center"/>
    </xf>
    <xf numFmtId="4" fontId="36" fillId="0" borderId="63" xfId="0" applyNumberFormat="1" applyFont="1" applyBorder="1" applyAlignment="1">
      <alignment vertical="center"/>
    </xf>
    <xf numFmtId="4" fontId="36" fillId="0" borderId="80" xfId="0" applyNumberFormat="1" applyFont="1" applyBorder="1" applyAlignment="1">
      <alignment vertical="center"/>
    </xf>
    <xf numFmtId="3" fontId="36" fillId="0" borderId="49" xfId="0" applyNumberFormat="1" applyFont="1" applyBorder="1" applyAlignment="1">
      <alignment vertical="center"/>
    </xf>
    <xf numFmtId="4" fontId="36" fillId="0" borderId="81" xfId="0" applyNumberFormat="1" applyFont="1" applyBorder="1" applyAlignment="1">
      <alignment vertical="center"/>
    </xf>
    <xf numFmtId="4" fontId="36" fillId="0" borderId="49" xfId="0" applyNumberFormat="1" applyFont="1" applyBorder="1" applyAlignment="1">
      <alignment vertical="center"/>
    </xf>
    <xf numFmtId="4" fontId="36" fillId="0" borderId="50" xfId="0" applyNumberFormat="1" applyFont="1" applyBorder="1" applyAlignment="1">
      <alignment vertical="center"/>
    </xf>
    <xf numFmtId="4" fontId="36" fillId="0" borderId="82" xfId="0" applyNumberFormat="1" applyFont="1" applyBorder="1" applyAlignment="1">
      <alignment vertical="center"/>
    </xf>
    <xf numFmtId="4" fontId="36" fillId="0" borderId="83" xfId="0" applyNumberFormat="1" applyFont="1" applyBorder="1" applyAlignment="1">
      <alignment vertical="center"/>
    </xf>
    <xf numFmtId="3" fontId="36" fillId="0" borderId="84" xfId="0" applyNumberFormat="1" applyFont="1" applyBorder="1" applyAlignment="1">
      <alignment vertical="center"/>
    </xf>
    <xf numFmtId="4" fontId="36" fillId="0" borderId="85" xfId="0" applyNumberFormat="1" applyFont="1" applyBorder="1" applyAlignment="1">
      <alignment vertical="center"/>
    </xf>
    <xf numFmtId="4" fontId="36" fillId="0" borderId="84" xfId="0" applyNumberFormat="1" applyFont="1" applyBorder="1" applyAlignment="1">
      <alignment vertical="center"/>
    </xf>
    <xf numFmtId="4" fontId="36" fillId="0" borderId="86" xfId="0" applyNumberFormat="1" applyFont="1" applyBorder="1" applyAlignment="1">
      <alignment vertical="center"/>
    </xf>
    <xf numFmtId="4" fontId="35" fillId="0" borderId="87" xfId="0" applyNumberFormat="1" applyFont="1" applyBorder="1" applyAlignment="1">
      <alignment vertical="center"/>
    </xf>
    <xf numFmtId="4" fontId="35" fillId="6" borderId="88" xfId="0" applyNumberFormat="1" applyFont="1" applyFill="1" applyBorder="1" applyAlignment="1">
      <alignment vertical="center"/>
    </xf>
    <xf numFmtId="4" fontId="35" fillId="6" borderId="45" xfId="0" applyNumberFormat="1" applyFont="1" applyFill="1" applyBorder="1" applyAlignment="1">
      <alignment vertical="center"/>
    </xf>
    <xf numFmtId="4" fontId="35" fillId="0" borderId="60" xfId="0" applyNumberFormat="1" applyFont="1" applyBorder="1" applyAlignment="1">
      <alignment vertical="center"/>
    </xf>
    <xf numFmtId="4" fontId="21" fillId="0" borderId="45" xfId="0" applyNumberFormat="1" applyFont="1" applyBorder="1" applyAlignment="1">
      <alignment horizontal="left" vertical="center" wrapText="1"/>
    </xf>
    <xf numFmtId="4" fontId="35" fillId="0" borderId="58" xfId="0" applyNumberFormat="1" applyFont="1" applyBorder="1" applyAlignment="1">
      <alignment vertical="center"/>
    </xf>
    <xf numFmtId="4" fontId="35" fillId="0" borderId="89" xfId="0" applyNumberFormat="1" applyFont="1" applyBorder="1" applyAlignment="1">
      <alignment vertical="center"/>
    </xf>
    <xf numFmtId="4" fontId="35" fillId="0" borderId="62" xfId="0" applyNumberFormat="1" applyFont="1" applyBorder="1" applyAlignment="1">
      <alignment vertical="center"/>
    </xf>
    <xf numFmtId="4" fontId="35" fillId="6" borderId="87" xfId="0" applyNumberFormat="1" applyFont="1" applyFill="1" applyBorder="1" applyAlignment="1">
      <alignment vertical="center"/>
    </xf>
    <xf numFmtId="4" fontId="35" fillId="6" borderId="4" xfId="0" applyNumberFormat="1" applyFont="1" applyFill="1" applyBorder="1" applyAlignment="1">
      <alignment vertical="center"/>
    </xf>
    <xf numFmtId="4" fontId="35" fillId="6" borderId="5" xfId="0" applyNumberFormat="1" applyFont="1" applyFill="1" applyBorder="1" applyAlignment="1">
      <alignment vertical="center"/>
    </xf>
    <xf numFmtId="4" fontId="36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6" fillId="6" borderId="90" xfId="0" applyNumberFormat="1" applyFont="1" applyFill="1" applyBorder="1" applyAlignment="1" applyProtection="1">
      <alignment horizontal="center" vertical="center" wrapText="1"/>
      <protection locked="0"/>
    </xf>
    <xf numFmtId="4" fontId="36" fillId="6" borderId="29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35" fillId="0" borderId="56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9" fontId="35" fillId="0" borderId="58" xfId="0" applyNumberFormat="1" applyFont="1" applyBorder="1" applyAlignment="1" applyProtection="1">
      <alignment vertical="center"/>
      <protection locked="0"/>
    </xf>
    <xf numFmtId="4" fontId="35" fillId="0" borderId="94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  <protection locked="0"/>
    </xf>
    <xf numFmtId="49" fontId="36" fillId="0" borderId="58" xfId="0" applyNumberFormat="1" applyFont="1" applyBorder="1" applyAlignment="1" applyProtection="1">
      <alignment vertical="center"/>
      <protection locked="0"/>
    </xf>
    <xf numFmtId="4" fontId="35" fillId="0" borderId="93" xfId="0" applyNumberFormat="1" applyFont="1" applyBorder="1" applyAlignment="1">
      <alignment vertical="center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6" fillId="0" borderId="93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vertical="center"/>
      <protection locked="0"/>
    </xf>
    <xf numFmtId="4" fontId="35" fillId="2" borderId="45" xfId="0" applyNumberFormat="1" applyFont="1" applyFill="1" applyBorder="1" applyAlignment="1" applyProtection="1">
      <alignment vertical="center"/>
      <protection locked="0"/>
    </xf>
    <xf numFmtId="0" fontId="38" fillId="0" borderId="0" xfId="3" applyFont="1"/>
    <xf numFmtId="0" fontId="36" fillId="0" borderId="0" xfId="0" applyFont="1" applyAlignment="1" applyProtection="1">
      <alignment horizontal="center" vertical="center"/>
      <protection locked="0"/>
    </xf>
    <xf numFmtId="4" fontId="21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6" borderId="29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>
      <alignment horizontal="right" vertical="center" wrapText="1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100" xfId="0" applyNumberFormat="1" applyFont="1" applyBorder="1" applyAlignment="1">
      <alignment horizontal="right" vertical="center" wrapText="1"/>
    </xf>
    <xf numFmtId="4" fontId="36" fillId="2" borderId="102" xfId="0" applyNumberFormat="1" applyFont="1" applyFill="1" applyBorder="1" applyAlignment="1" applyProtection="1">
      <alignment horizontal="right" vertical="center" wrapText="1"/>
      <protection locked="0"/>
    </xf>
    <xf numFmtId="4" fontId="35" fillId="2" borderId="103" xfId="0" applyNumberFormat="1" applyFont="1" applyFill="1" applyBorder="1" applyAlignment="1">
      <alignment horizontal="right" vertical="center" wrapText="1"/>
    </xf>
    <xf numFmtId="164" fontId="42" fillId="0" borderId="61" xfId="0" applyNumberFormat="1" applyFont="1" applyBorder="1" applyAlignment="1" applyProtection="1">
      <alignment horizontal="right" vertical="center" wrapText="1"/>
      <protection locked="0"/>
    </xf>
    <xf numFmtId="4" fontId="42" fillId="0" borderId="61" xfId="0" applyNumberFormat="1" applyFont="1" applyBorder="1" applyAlignment="1" applyProtection="1">
      <alignment horizontal="right" vertical="center" wrapText="1"/>
      <protection locked="0"/>
    </xf>
    <xf numFmtId="164" fontId="42" fillId="0" borderId="12" xfId="0" applyNumberFormat="1" applyFont="1" applyBorder="1" applyAlignment="1" applyProtection="1">
      <alignment horizontal="right" vertical="center" wrapText="1"/>
      <protection locked="0"/>
    </xf>
    <xf numFmtId="4" fontId="42" fillId="0" borderId="12" xfId="0" applyNumberFormat="1" applyFont="1" applyBorder="1" applyAlignment="1" applyProtection="1">
      <alignment horizontal="right" vertical="center" wrapText="1"/>
      <protection locked="0"/>
    </xf>
    <xf numFmtId="164" fontId="42" fillId="0" borderId="107" xfId="0" applyNumberFormat="1" applyFont="1" applyBorder="1" applyAlignment="1" applyProtection="1">
      <alignment horizontal="right" vertical="center" wrapText="1"/>
      <protection locked="0"/>
    </xf>
    <xf numFmtId="4" fontId="42" fillId="0" borderId="107" xfId="0" applyNumberFormat="1" applyFont="1" applyBorder="1" applyAlignment="1" applyProtection="1">
      <alignment horizontal="right" vertical="center" wrapText="1"/>
      <protection locked="0"/>
    </xf>
    <xf numFmtId="4" fontId="35" fillId="0" borderId="108" xfId="0" applyNumberFormat="1" applyFont="1" applyBorder="1" applyAlignment="1">
      <alignment horizontal="right" vertical="center" wrapText="1"/>
    </xf>
    <xf numFmtId="4" fontId="35" fillId="6" borderId="102" xfId="0" applyNumberFormat="1" applyFont="1" applyFill="1" applyBorder="1" applyAlignment="1">
      <alignment horizontal="right" vertical="center" wrapText="1"/>
    </xf>
    <xf numFmtId="4" fontId="35" fillId="6" borderId="103" xfId="0" applyNumberFormat="1" applyFont="1" applyFill="1" applyBorder="1" applyAlignment="1">
      <alignment horizontal="right" vertical="center" wrapText="1"/>
    </xf>
    <xf numFmtId="165" fontId="10" fillId="0" borderId="0" xfId="0" applyNumberFormat="1" applyFont="1" applyAlignment="1">
      <alignment horizontal="center" wrapText="1"/>
    </xf>
    <xf numFmtId="4" fontId="44" fillId="0" borderId="0" xfId="0" applyNumberFormat="1" applyFont="1" applyAlignment="1">
      <alignment horizontal="center" vertical="center" wrapText="1"/>
    </xf>
    <xf numFmtId="4" fontId="21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1" fillId="6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89" xfId="0" applyNumberFormat="1" applyFont="1" applyBorder="1" applyAlignment="1" applyProtection="1">
      <alignment horizontal="righ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81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21" fillId="6" borderId="4" xfId="0" applyNumberFormat="1" applyFont="1" applyFill="1" applyBorder="1" applyAlignment="1">
      <alignment horizontal="right" vertical="center" wrapText="1"/>
    </xf>
    <xf numFmtId="4" fontId="21" fillId="6" borderId="45" xfId="0" applyNumberFormat="1" applyFont="1" applyFill="1" applyBorder="1" applyAlignment="1">
      <alignment horizontal="right" vertical="center" wrapText="1"/>
    </xf>
    <xf numFmtId="4" fontId="35" fillId="6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6" borderId="5" xfId="0" applyNumberFormat="1" applyFont="1" applyFill="1" applyBorder="1" applyAlignment="1">
      <alignment horizontal="right" vertical="center" wrapText="1"/>
    </xf>
    <xf numFmtId="4" fontId="13" fillId="0" borderId="0" xfId="0" applyNumberFormat="1" applyFont="1" applyAlignment="1">
      <alignment vertical="center" wrapText="1"/>
    </xf>
    <xf numFmtId="4" fontId="21" fillId="6" borderId="45" xfId="0" applyNumberFormat="1" applyFont="1" applyFill="1" applyBorder="1" applyAlignment="1">
      <alignment horizontal="center" vertical="center" wrapText="1"/>
    </xf>
    <xf numFmtId="4" fontId="36" fillId="0" borderId="57" xfId="0" applyNumberFormat="1" applyFont="1" applyBorder="1" applyAlignment="1">
      <alignment horizontal="right" vertical="center" wrapText="1"/>
    </xf>
    <xf numFmtId="4" fontId="36" fillId="0" borderId="47" xfId="0" applyNumberFormat="1" applyFont="1" applyBorder="1" applyAlignment="1">
      <alignment horizontal="right" vertical="center" wrapText="1"/>
    </xf>
    <xf numFmtId="4" fontId="36" fillId="0" borderId="54" xfId="0" applyNumberFormat="1" applyFont="1" applyBorder="1" applyAlignment="1">
      <alignment horizontal="right" vertical="center" wrapText="1"/>
    </xf>
    <xf numFmtId="4" fontId="36" fillId="0" borderId="58" xfId="0" applyNumberFormat="1" applyFont="1" applyBorder="1" applyAlignment="1">
      <alignment horizontal="right" vertical="center" wrapText="1"/>
    </xf>
    <xf numFmtId="4" fontId="35" fillId="6" borderId="1" xfId="0" applyNumberFormat="1" applyFont="1" applyFill="1" applyBorder="1" applyAlignment="1">
      <alignment horizontal="right" vertical="center" wrapText="1"/>
    </xf>
    <xf numFmtId="4" fontId="35" fillId="6" borderId="45" xfId="0" applyNumberFormat="1" applyFont="1" applyFill="1" applyBorder="1" applyAlignment="1">
      <alignment horizontal="right" vertical="center" wrapText="1"/>
    </xf>
    <xf numFmtId="4" fontId="45" fillId="0" borderId="0" xfId="0" applyNumberFormat="1" applyFont="1" applyAlignment="1">
      <alignment vertical="center"/>
    </xf>
    <xf numFmtId="4" fontId="35" fillId="6" borderId="45" xfId="0" applyNumberFormat="1" applyFont="1" applyFill="1" applyBorder="1" applyAlignment="1">
      <alignment horizontal="center" vertical="center"/>
    </xf>
    <xf numFmtId="4" fontId="35" fillId="6" borderId="64" xfId="0" applyNumberFormat="1" applyFont="1" applyFill="1" applyBorder="1" applyAlignment="1">
      <alignment horizontal="center" vertical="center"/>
    </xf>
    <xf numFmtId="4" fontId="21" fillId="2" borderId="45" xfId="0" applyNumberFormat="1" applyFont="1" applyFill="1" applyBorder="1" applyAlignment="1">
      <alignment horizontal="center" vertical="center" wrapText="1"/>
    </xf>
    <xf numFmtId="4" fontId="35" fillId="2" borderId="45" xfId="0" applyNumberFormat="1" applyFont="1" applyFill="1" applyBorder="1" applyAlignment="1">
      <alignment horizontal="center" vertical="center" wrapText="1"/>
    </xf>
    <xf numFmtId="4" fontId="35" fillId="2" borderId="4" xfId="0" applyNumberFormat="1" applyFont="1" applyFill="1" applyBorder="1" applyAlignment="1">
      <alignment horizontal="center" vertical="center" wrapText="1"/>
    </xf>
    <xf numFmtId="4" fontId="21" fillId="2" borderId="64" xfId="0" applyNumberFormat="1" applyFont="1" applyFill="1" applyBorder="1" applyAlignment="1">
      <alignment horizontal="left" vertical="center" wrapText="1"/>
    </xf>
    <xf numFmtId="4" fontId="36" fillId="0" borderId="49" xfId="0" applyNumberFormat="1" applyFont="1" applyBorder="1" applyAlignment="1">
      <alignment horizontal="left" vertical="center" wrapText="1"/>
    </xf>
    <xf numFmtId="4" fontId="36" fillId="0" borderId="58" xfId="0" applyNumberFormat="1" applyFont="1" applyBorder="1" applyAlignment="1">
      <alignment vertical="center"/>
    </xf>
    <xf numFmtId="4" fontId="36" fillId="0" borderId="89" xfId="0" applyNumberFormat="1" applyFont="1" applyBorder="1" applyAlignment="1">
      <alignment vertical="center"/>
    </xf>
    <xf numFmtId="4" fontId="42" fillId="0" borderId="93" xfId="0" applyNumberFormat="1" applyFont="1" applyBorder="1" applyAlignment="1">
      <alignment horizontal="left" vertical="center" wrapText="1"/>
    </xf>
    <xf numFmtId="4" fontId="42" fillId="0" borderId="55" xfId="0" applyNumberFormat="1" applyFont="1" applyBorder="1" applyAlignment="1">
      <alignment horizontal="left" vertical="center" wrapText="1"/>
    </xf>
    <xf numFmtId="4" fontId="36" fillId="0" borderId="32" xfId="0" applyNumberFormat="1" applyFont="1" applyBorder="1" applyAlignment="1">
      <alignment vertical="center"/>
    </xf>
    <xf numFmtId="4" fontId="36" fillId="0" borderId="0" xfId="0" applyNumberFormat="1" applyFont="1" applyAlignment="1">
      <alignment vertical="center"/>
    </xf>
    <xf numFmtId="4" fontId="35" fillId="6" borderId="3" xfId="0" applyNumberFormat="1" applyFont="1" applyFill="1" applyBorder="1" applyAlignment="1">
      <alignment horizontal="left" vertical="center"/>
    </xf>
    <xf numFmtId="4" fontId="35" fillId="6" borderId="3" xfId="0" applyNumberFormat="1" applyFont="1" applyFill="1" applyBorder="1" applyAlignment="1">
      <alignment vertical="center"/>
    </xf>
    <xf numFmtId="4" fontId="31" fillId="0" borderId="0" xfId="0" applyNumberFormat="1" applyFont="1" applyAlignment="1">
      <alignment horizontal="justify" vertical="center"/>
    </xf>
    <xf numFmtId="4" fontId="36" fillId="0" borderId="57" xfId="0" applyNumberFormat="1" applyFont="1" applyBorder="1" applyAlignment="1" applyProtection="1">
      <alignment horizontal="right" vertical="center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9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81" xfId="0" applyNumberFormat="1" applyFont="1" applyBorder="1" applyAlignment="1" applyProtection="1">
      <alignment horizontal="right" vertical="center"/>
      <protection locked="0"/>
    </xf>
    <xf numFmtId="49" fontId="36" fillId="0" borderId="49" xfId="0" applyNumberFormat="1" applyFont="1" applyBorder="1" applyAlignment="1" applyProtection="1">
      <alignment horizontal="right" vertical="center" wrapText="1"/>
      <protection locked="0"/>
    </xf>
    <xf numFmtId="4" fontId="42" fillId="0" borderId="81" xfId="0" applyNumberFormat="1" applyFont="1" applyBorder="1" applyAlignment="1" applyProtection="1">
      <alignment horizontal="right" vertical="center"/>
      <protection locked="0"/>
    </xf>
    <xf numFmtId="4" fontId="42" fillId="0" borderId="49" xfId="0" applyNumberFormat="1" applyFont="1" applyBorder="1" applyAlignment="1" applyProtection="1">
      <alignment horizontal="right" vertical="center" wrapText="1"/>
      <protection locked="0"/>
    </xf>
    <xf numFmtId="49" fontId="42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85" xfId="0" applyNumberFormat="1" applyFont="1" applyBorder="1" applyAlignment="1" applyProtection="1">
      <alignment horizontal="right" vertical="center"/>
      <protection locked="0"/>
    </xf>
    <xf numFmtId="4" fontId="36" fillId="0" borderId="84" xfId="0" applyNumberFormat="1" applyFont="1" applyBorder="1" applyAlignment="1" applyProtection="1">
      <alignment horizontal="right" vertical="center" wrapText="1"/>
      <protection locked="0"/>
    </xf>
    <xf numFmtId="49" fontId="36" fillId="0" borderId="84" xfId="0" applyNumberFormat="1" applyFont="1" applyBorder="1" applyAlignment="1" applyProtection="1">
      <alignment horizontal="right" vertical="center" wrapText="1"/>
      <protection locked="0"/>
    </xf>
    <xf numFmtId="4" fontId="36" fillId="0" borderId="105" xfId="0" applyNumberFormat="1" applyFont="1" applyBorder="1" applyAlignment="1" applyProtection="1">
      <alignment horizontal="right" vertical="center"/>
      <protection locked="0"/>
    </xf>
    <xf numFmtId="4" fontId="36" fillId="0" borderId="93" xfId="0" applyNumberFormat="1" applyFont="1" applyBorder="1" applyAlignment="1" applyProtection="1">
      <alignment horizontal="right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9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6" borderId="45" xfId="0" applyNumberFormat="1" applyFont="1" applyFill="1" applyBorder="1" applyAlignment="1">
      <alignment horizontal="right" vertical="center"/>
    </xf>
    <xf numFmtId="4" fontId="35" fillId="0" borderId="91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>
      <alignment horizontal="right" vertical="center" wrapText="1"/>
    </xf>
    <xf numFmtId="4" fontId="35" fillId="0" borderId="45" xfId="0" applyNumberFormat="1" applyFont="1" applyBorder="1" applyAlignment="1" applyProtection="1">
      <alignment horizontal="right"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164" fontId="42" fillId="0" borderId="7" xfId="0" applyNumberFormat="1" applyFont="1" applyBorder="1" applyAlignment="1" applyProtection="1">
      <alignment horizontal="right" vertical="center" wrapText="1"/>
      <protection locked="0"/>
    </xf>
    <xf numFmtId="164" fontId="42" fillId="0" borderId="62" xfId="0" applyNumberFormat="1" applyFont="1" applyBorder="1" applyAlignment="1" applyProtection="1">
      <alignment horizontal="right" vertical="center" wrapText="1"/>
      <protection locked="0"/>
    </xf>
    <xf numFmtId="164" fontId="42" fillId="0" borderId="50" xfId="0" applyNumberFormat="1" applyFont="1" applyBorder="1" applyAlignment="1" applyProtection="1">
      <alignment horizontal="right" vertical="center" wrapText="1"/>
      <protection locked="0"/>
    </xf>
    <xf numFmtId="164" fontId="42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4" fontId="21" fillId="2" borderId="9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9" xfId="0" applyNumberFormat="1" applyFont="1" applyBorder="1" applyAlignment="1" applyProtection="1">
      <alignment horizontal="right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6" fillId="0" borderId="89" xfId="0" applyNumberFormat="1" applyFont="1" applyBorder="1" applyAlignment="1" applyProtection="1">
      <alignment horizontal="right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109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35" fillId="2" borderId="5" xfId="0" applyNumberFormat="1" applyFont="1" applyFill="1" applyBorder="1" applyAlignment="1" applyProtection="1">
      <alignment vertical="center"/>
      <protection locked="0"/>
    </xf>
    <xf numFmtId="4" fontId="21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58" xfId="0" applyNumberFormat="1" applyFont="1" applyBorder="1" applyAlignment="1" applyProtection="1">
      <alignment vertical="center"/>
      <protection locked="0"/>
    </xf>
    <xf numFmtId="4" fontId="42" fillId="0" borderId="62" xfId="0" applyNumberFormat="1" applyFont="1" applyBorder="1" applyAlignment="1" applyProtection="1">
      <alignment vertical="center"/>
      <protection locked="0"/>
    </xf>
    <xf numFmtId="4" fontId="35" fillId="0" borderId="62" xfId="0" applyNumberFormat="1" applyFont="1" applyBorder="1" applyAlignment="1" applyProtection="1">
      <alignment vertical="center"/>
      <protection locked="0"/>
    </xf>
    <xf numFmtId="4" fontId="42" fillId="0" borderId="49" xfId="0" applyNumberFormat="1" applyFont="1" applyBorder="1" applyAlignment="1" applyProtection="1">
      <alignment horizontal="right" vertical="center"/>
      <protection locked="0"/>
    </xf>
    <xf numFmtId="4" fontId="42" fillId="0" borderId="50" xfId="0" applyNumberFormat="1" applyFont="1" applyBorder="1" applyAlignment="1" applyProtection="1">
      <alignment horizontal="right" vertical="center"/>
      <protection locked="0"/>
    </xf>
    <xf numFmtId="4" fontId="35" fillId="2" borderId="45" xfId="0" applyNumberFormat="1" applyFont="1" applyFill="1" applyBorder="1" applyAlignment="1">
      <alignment vertical="center"/>
    </xf>
    <xf numFmtId="4" fontId="36" fillId="0" borderId="0" xfId="0" applyNumberFormat="1" applyFont="1" applyAlignment="1">
      <alignment horizontal="justify" vertical="center"/>
    </xf>
    <xf numFmtId="4" fontId="21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0" fillId="0" borderId="0" xfId="0"/>
    <xf numFmtId="4" fontId="30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21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>
      <alignment vertical="center" wrapText="1"/>
    </xf>
    <xf numFmtId="4" fontId="36" fillId="0" borderId="66" xfId="0" applyNumberFormat="1" applyFont="1" applyBorder="1" applyAlignment="1">
      <alignment vertical="center" wrapText="1"/>
    </xf>
    <xf numFmtId="4" fontId="0" fillId="0" borderId="0" xfId="0" applyNumberFormat="1"/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7" fillId="0" borderId="0" xfId="0" applyFont="1"/>
    <xf numFmtId="4" fontId="49" fillId="0" borderId="0" xfId="0" applyNumberFormat="1" applyFont="1" applyAlignment="1" applyProtection="1">
      <alignment vertical="center"/>
      <protection locked="0"/>
    </xf>
    <xf numFmtId="4" fontId="50" fillId="0" borderId="0" xfId="0" applyNumberFormat="1" applyFont="1" applyAlignment="1" applyProtection="1">
      <alignment vertical="center"/>
      <protection locked="0"/>
    </xf>
    <xf numFmtId="4" fontId="36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51" fillId="2" borderId="10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87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 wrapText="1"/>
      <protection locked="0"/>
    </xf>
    <xf numFmtId="4" fontId="35" fillId="0" borderId="5" xfId="0" applyNumberFormat="1" applyFont="1" applyBorder="1" applyAlignment="1" applyProtection="1">
      <alignment horizontal="right" vertical="center" wrapText="1"/>
      <protection locked="0"/>
    </xf>
    <xf numFmtId="4" fontId="35" fillId="0" borderId="101" xfId="0" applyNumberFormat="1" applyFont="1" applyBorder="1" applyAlignment="1" applyProtection="1">
      <alignment horizontal="right" vertical="center" wrapText="1"/>
      <protection locked="0"/>
    </xf>
    <xf numFmtId="4" fontId="35" fillId="0" borderId="4" xfId="0" applyNumberFormat="1" applyFont="1" applyBorder="1" applyAlignment="1" applyProtection="1">
      <alignment horizontal="right" vertical="center" wrapText="1"/>
      <protection locked="0"/>
    </xf>
    <xf numFmtId="4" fontId="35" fillId="0" borderId="45" xfId="0" applyNumberFormat="1" applyFont="1" applyBorder="1" applyAlignment="1" applyProtection="1">
      <alignment vertical="center" wrapText="1"/>
      <protection locked="0"/>
    </xf>
    <xf numFmtId="4" fontId="35" fillId="0" borderId="87" xfId="0" applyNumberFormat="1" applyFont="1" applyBorder="1" applyAlignment="1" applyProtection="1">
      <alignment vertical="center" wrapText="1"/>
      <protection locked="0"/>
    </xf>
    <xf numFmtId="4" fontId="35" fillId="0" borderId="102" xfId="0" applyNumberFormat="1" applyFont="1" applyBorder="1" applyAlignment="1" applyProtection="1">
      <alignment vertical="center" wrapText="1"/>
      <protection locked="0"/>
    </xf>
    <xf numFmtId="4" fontId="35" fillId="0" borderId="101" xfId="0" applyNumberFormat="1" applyFont="1" applyBorder="1" applyAlignment="1" applyProtection="1">
      <alignment vertical="center" wrapText="1"/>
      <protection locked="0"/>
    </xf>
    <xf numFmtId="4" fontId="42" fillId="0" borderId="58" xfId="0" applyNumberFormat="1" applyFont="1" applyBorder="1" applyAlignment="1" applyProtection="1">
      <alignment horizontal="left" vertical="center" wrapText="1"/>
      <protection locked="0"/>
    </xf>
    <xf numFmtId="4" fontId="42" fillId="0" borderId="60" xfId="0" applyNumberFormat="1" applyFont="1" applyBorder="1" applyAlignment="1" applyProtection="1">
      <alignment horizontal="right" vertical="center" wrapText="1"/>
      <protection locked="0"/>
    </xf>
    <xf numFmtId="4" fontId="42" fillId="0" borderId="62" xfId="0" applyNumberFormat="1" applyFont="1" applyBorder="1" applyAlignment="1" applyProtection="1">
      <alignment horizontal="right" vertical="center" wrapText="1"/>
      <protection locked="0"/>
    </xf>
    <xf numFmtId="4" fontId="42" fillId="0" borderId="7" xfId="0" applyNumberFormat="1" applyFont="1" applyBorder="1" applyAlignment="1" applyProtection="1">
      <alignment horizontal="right" vertical="center" wrapText="1"/>
      <protection locked="0"/>
    </xf>
    <xf numFmtId="4" fontId="42" fillId="0" borderId="104" xfId="0" applyNumberFormat="1" applyFont="1" applyBorder="1" applyAlignment="1" applyProtection="1">
      <alignment horizontal="right" vertical="center" wrapText="1"/>
      <protection locked="0"/>
    </xf>
    <xf numFmtId="4" fontId="42" fillId="0" borderId="89" xfId="0" applyNumberFormat="1" applyFont="1" applyBorder="1" applyAlignment="1" applyProtection="1">
      <alignment horizontal="right" vertical="center" wrapText="1"/>
      <protection locked="0"/>
    </xf>
    <xf numFmtId="4" fontId="43" fillId="0" borderId="29" xfId="0" applyNumberFormat="1" applyFont="1" applyBorder="1" applyAlignment="1">
      <alignment horizontal="right" vertical="center" wrapText="1"/>
    </xf>
    <xf numFmtId="4" fontId="42" fillId="0" borderId="49" xfId="0" applyNumberFormat="1" applyFont="1" applyBorder="1" applyAlignment="1" applyProtection="1">
      <alignment horizontal="left" vertical="center" wrapText="1"/>
      <protection locked="0"/>
    </xf>
    <xf numFmtId="4" fontId="42" fillId="0" borderId="63" xfId="0" applyNumberFormat="1" applyFont="1" applyBorder="1" applyAlignment="1" applyProtection="1">
      <alignment horizontal="right" vertical="center" wrapText="1"/>
      <protection locked="0"/>
    </xf>
    <xf numFmtId="4" fontId="42" fillId="0" borderId="50" xfId="0" applyNumberFormat="1" applyFont="1" applyBorder="1" applyAlignment="1" applyProtection="1">
      <alignment horizontal="right" vertical="center" wrapText="1"/>
      <protection locked="0"/>
    </xf>
    <xf numFmtId="4" fontId="42" fillId="0" borderId="59" xfId="0" applyNumberFormat="1" applyFont="1" applyBorder="1" applyAlignment="1" applyProtection="1">
      <alignment horizontal="right" vertical="center" wrapText="1"/>
      <protection locked="0"/>
    </xf>
    <xf numFmtId="4" fontId="42" fillId="0" borderId="81" xfId="0" applyNumberFormat="1" applyFont="1" applyBorder="1" applyAlignment="1" applyProtection="1">
      <alignment horizontal="right" vertical="center" wrapText="1"/>
      <protection locked="0"/>
    </xf>
    <xf numFmtId="4" fontId="43" fillId="0" borderId="49" xfId="0" applyNumberFormat="1" applyFont="1" applyBorder="1" applyAlignment="1">
      <alignment horizontal="right" vertical="center" wrapText="1"/>
    </xf>
    <xf numFmtId="4" fontId="52" fillId="0" borderId="49" xfId="0" applyNumberFormat="1" applyFont="1" applyBorder="1" applyAlignment="1" applyProtection="1">
      <alignment horizontal="left" vertical="center" wrapText="1"/>
      <protection locked="0"/>
    </xf>
    <xf numFmtId="4" fontId="43" fillId="0" borderId="32" xfId="0" applyNumberFormat="1" applyFont="1" applyBorder="1" applyAlignment="1">
      <alignment horizontal="right" vertical="center" wrapText="1"/>
    </xf>
    <xf numFmtId="4" fontId="42" fillId="0" borderId="49" xfId="0" applyNumberFormat="1" applyFont="1" applyBorder="1" applyAlignment="1" applyProtection="1">
      <alignment vertical="center" wrapText="1"/>
      <protection locked="0"/>
    </xf>
    <xf numFmtId="4" fontId="52" fillId="0" borderId="49" xfId="0" applyNumberFormat="1" applyFont="1" applyBorder="1" applyAlignment="1" applyProtection="1">
      <alignment vertical="center" wrapText="1"/>
      <protection locked="0"/>
    </xf>
    <xf numFmtId="4" fontId="21" fillId="2" borderId="45" xfId="0" applyNumberFormat="1" applyFont="1" applyFill="1" applyBorder="1" applyAlignment="1">
      <alignment horizontal="left" vertical="center" wrapText="1"/>
    </xf>
    <xf numFmtId="4" fontId="35" fillId="2" borderId="87" xfId="0" applyNumberFormat="1" applyFont="1" applyFill="1" applyBorder="1" applyAlignment="1">
      <alignment horizontal="right" vertical="center" wrapText="1"/>
    </xf>
    <xf numFmtId="0" fontId="24" fillId="7" borderId="45" xfId="0" applyFont="1" applyFill="1" applyBorder="1"/>
    <xf numFmtId="4" fontId="0" fillId="0" borderId="45" xfId="0" applyNumberFormat="1" applyBorder="1"/>
    <xf numFmtId="4" fontId="26" fillId="0" borderId="45" xfId="0" applyNumberFormat="1" applyFont="1" applyBorder="1" applyAlignment="1">
      <alignment vertical="center"/>
    </xf>
    <xf numFmtId="4" fontId="27" fillId="0" borderId="45" xfId="0" applyNumberFormat="1" applyFont="1" applyBorder="1" applyAlignment="1">
      <alignment horizontal="center" vertical="center"/>
    </xf>
    <xf numFmtId="0" fontId="10" fillId="5" borderId="45" xfId="0" applyFont="1" applyFill="1" applyBorder="1"/>
    <xf numFmtId="0" fontId="10" fillId="7" borderId="45" xfId="0" applyFont="1" applyFill="1" applyBorder="1"/>
    <xf numFmtId="0" fontId="25" fillId="0" borderId="0" xfId="0" applyFont="1" applyAlignment="1">
      <alignment vertical="center"/>
    </xf>
    <xf numFmtId="0" fontId="20" fillId="0" borderId="0" xfId="0" applyFont="1"/>
    <xf numFmtId="165" fontId="53" fillId="0" borderId="0" xfId="0" applyNumberFormat="1" applyFont="1" applyAlignment="1">
      <alignment horizontal="center"/>
    </xf>
    <xf numFmtId="14" fontId="25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54" fillId="0" borderId="0" xfId="0" applyFont="1" applyAlignment="1">
      <alignment horizontal="center"/>
    </xf>
    <xf numFmtId="4" fontId="13" fillId="0" borderId="0" xfId="0" applyNumberFormat="1" applyFont="1" applyAlignment="1" applyProtection="1">
      <alignment vertical="center"/>
      <protection locked="0"/>
    </xf>
    <xf numFmtId="4" fontId="51" fillId="0" borderId="0" xfId="0" applyNumberFormat="1" applyFont="1" applyAlignment="1" applyProtection="1">
      <alignment horizontal="left" vertical="center"/>
      <protection locked="0"/>
    </xf>
    <xf numFmtId="4" fontId="5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55" fillId="6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center"/>
    </xf>
    <xf numFmtId="4" fontId="20" fillId="0" borderId="0" xfId="0" applyNumberFormat="1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4" fontId="20" fillId="0" borderId="57" xfId="0" applyNumberFormat="1" applyFont="1" applyBorder="1" applyAlignment="1">
      <alignment horizontal="right" vertical="center" wrapText="1"/>
    </xf>
    <xf numFmtId="4" fontId="20" fillId="0" borderId="47" xfId="0" applyNumberFormat="1" applyFont="1" applyBorder="1" applyAlignment="1">
      <alignment horizontal="right" vertical="center" wrapText="1"/>
    </xf>
    <xf numFmtId="4" fontId="20" fillId="0" borderId="89" xfId="0" applyNumberFormat="1" applyFont="1" applyBorder="1" applyAlignment="1">
      <alignment horizontal="right" vertical="center" wrapText="1"/>
    </xf>
    <xf numFmtId="4" fontId="20" fillId="0" borderId="58" xfId="0" applyNumberFormat="1" applyFont="1" applyBorder="1" applyAlignment="1">
      <alignment horizontal="right" vertical="center" wrapText="1"/>
    </xf>
    <xf numFmtId="4" fontId="20" fillId="0" borderId="85" xfId="0" applyNumberFormat="1" applyFont="1" applyBorder="1" applyAlignment="1">
      <alignment horizontal="right" vertical="center" wrapText="1"/>
    </xf>
    <xf numFmtId="4" fontId="20" fillId="0" borderId="84" xfId="0" applyNumberFormat="1" applyFont="1" applyBorder="1" applyAlignment="1">
      <alignment horizontal="right" vertical="center" wrapText="1"/>
    </xf>
    <xf numFmtId="4" fontId="20" fillId="0" borderId="109" xfId="0" applyNumberFormat="1" applyFont="1" applyBorder="1" applyAlignment="1">
      <alignment horizontal="right" vertical="center" wrapText="1"/>
    </xf>
    <xf numFmtId="4" fontId="20" fillId="0" borderId="53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0" fillId="0" borderId="0" xfId="0"/>
    <xf numFmtId="4" fontId="30" fillId="0" borderId="0" xfId="0" applyNumberFormat="1" applyFont="1" applyAlignment="1" applyProtection="1">
      <alignment horizontal="left" vertical="center"/>
      <protection locked="0"/>
    </xf>
    <xf numFmtId="4" fontId="42" fillId="0" borderId="50" xfId="0" applyNumberFormat="1" applyFont="1" applyBorder="1" applyAlignment="1" applyProtection="1">
      <alignment vertical="center"/>
      <protection locked="0"/>
    </xf>
    <xf numFmtId="4" fontId="21" fillId="6" borderId="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52" fillId="0" borderId="47" xfId="0" applyNumberFormat="1" applyFont="1" applyBorder="1" applyAlignment="1" applyProtection="1">
      <alignment vertical="center"/>
      <protection locked="0"/>
    </xf>
    <xf numFmtId="4" fontId="52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52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58" xfId="0" applyNumberFormat="1" applyFont="1" applyBorder="1" applyAlignment="1" applyProtection="1">
      <alignment vertical="center"/>
      <protection locked="0"/>
    </xf>
    <xf numFmtId="4" fontId="36" fillId="0" borderId="62" xfId="0" applyNumberFormat="1" applyFont="1" applyBorder="1" applyAlignment="1" applyProtection="1">
      <alignment vertical="center"/>
      <protection locked="0"/>
    </xf>
    <xf numFmtId="4" fontId="52" fillId="0" borderId="93" xfId="0" applyNumberFormat="1" applyFont="1" applyBorder="1" applyAlignment="1" applyProtection="1">
      <alignment vertical="center" wrapText="1"/>
      <protection locked="0"/>
    </xf>
    <xf numFmtId="4" fontId="52" fillId="0" borderId="93" xfId="0" applyNumberFormat="1" applyFont="1" applyBorder="1" applyAlignment="1" applyProtection="1">
      <alignment vertical="center"/>
      <protection locked="0"/>
    </xf>
    <xf numFmtId="4" fontId="13" fillId="0" borderId="0" xfId="0" applyNumberFormat="1" applyFont="1" applyBorder="1" applyAlignment="1">
      <alignment vertical="center"/>
    </xf>
    <xf numFmtId="4" fontId="52" fillId="0" borderId="98" xfId="0" applyNumberFormat="1" applyFont="1" applyBorder="1" applyAlignment="1" applyProtection="1">
      <alignment vertical="center"/>
      <protection locked="0"/>
    </xf>
    <xf numFmtId="4" fontId="58" fillId="0" borderId="0" xfId="0" applyNumberFormat="1" applyFont="1" applyBorder="1" applyAlignment="1" applyProtection="1">
      <alignment vertical="center" wrapText="1"/>
      <protection locked="0"/>
    </xf>
    <xf numFmtId="4" fontId="52" fillId="0" borderId="94" xfId="0" applyNumberFormat="1" applyFont="1" applyBorder="1" applyAlignment="1" applyProtection="1">
      <alignment vertical="center"/>
      <protection locked="0"/>
    </xf>
    <xf numFmtId="4" fontId="52" fillId="0" borderId="55" xfId="0" applyNumberFormat="1" applyFont="1" applyBorder="1" applyAlignment="1" applyProtection="1">
      <alignment vertical="center"/>
      <protection locked="0"/>
    </xf>
    <xf numFmtId="4" fontId="52" fillId="0" borderId="80" xfId="0" applyNumberFormat="1" applyFont="1" applyBorder="1" applyAlignment="1" applyProtection="1">
      <alignment vertical="center"/>
      <protection locked="0"/>
    </xf>
    <xf numFmtId="4" fontId="12" fillId="0" borderId="0" xfId="0" applyNumberFormat="1" applyFont="1"/>
    <xf numFmtId="0" fontId="10" fillId="0" borderId="74" xfId="0" applyFont="1" applyBorder="1"/>
    <xf numFmtId="0" fontId="10" fillId="0" borderId="53" xfId="0" applyFont="1" applyBorder="1"/>
    <xf numFmtId="4" fontId="35" fillId="2" borderId="3" xfId="0" applyNumberFormat="1" applyFont="1" applyFill="1" applyBorder="1" applyAlignment="1">
      <alignment horizontal="center" vertical="center"/>
    </xf>
    <xf numFmtId="4" fontId="35" fillId="2" borderId="45" xfId="0" applyNumberFormat="1" applyFont="1" applyFill="1" applyBorder="1" applyAlignment="1">
      <alignment horizontal="center" vertical="center"/>
    </xf>
    <xf numFmtId="4" fontId="36" fillId="0" borderId="92" xfId="0" applyNumberFormat="1" applyFont="1" applyBorder="1" applyAlignment="1">
      <alignment horizontal="right" vertical="center"/>
    </xf>
    <xf numFmtId="4" fontId="36" fillId="0" borderId="64" xfId="0" applyNumberFormat="1" applyFont="1" applyBorder="1" applyAlignment="1">
      <alignment horizontal="right" vertical="center"/>
    </xf>
    <xf numFmtId="4" fontId="60" fillId="6" borderId="6" xfId="0" applyNumberFormat="1" applyFont="1" applyFill="1" applyBorder="1" applyAlignment="1" applyProtection="1">
      <alignment horizontal="center" vertical="center" wrapText="1"/>
      <protection locked="0"/>
    </xf>
    <xf numFmtId="4" fontId="60" fillId="6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59" fillId="0" borderId="45" xfId="0" applyNumberFormat="1" applyFont="1" applyBorder="1" applyAlignment="1">
      <alignment vertical="center"/>
    </xf>
    <xf numFmtId="4" fontId="35" fillId="0" borderId="0" xfId="0" applyNumberFormat="1" applyFont="1" applyAlignment="1">
      <alignment vertical="center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62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64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9" fillId="0" borderId="45" xfId="0" applyNumberFormat="1" applyFont="1" applyBorder="1" applyAlignment="1" applyProtection="1">
      <alignment vertical="center"/>
      <protection locked="0"/>
    </xf>
    <xf numFmtId="4" fontId="59" fillId="0" borderId="5" xfId="0" applyNumberFormat="1" applyFont="1" applyBorder="1" applyAlignment="1" applyProtection="1">
      <alignment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59" fillId="0" borderId="32" xfId="0" applyNumberFormat="1" applyFont="1" applyBorder="1" applyAlignment="1" applyProtection="1">
      <alignment vertical="center"/>
      <protection locked="0"/>
    </xf>
    <xf numFmtId="4" fontId="59" fillId="0" borderId="46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>
      <alignment vertical="center"/>
    </xf>
    <xf numFmtId="4" fontId="56" fillId="0" borderId="49" xfId="0" applyNumberFormat="1" applyFont="1" applyBorder="1" applyAlignment="1" applyProtection="1">
      <alignment vertical="center"/>
      <protection locked="0"/>
    </xf>
    <xf numFmtId="4" fontId="56" fillId="0" borderId="50" xfId="0" applyNumberFormat="1" applyFont="1" applyBorder="1" applyAlignment="1" applyProtection="1">
      <alignment vertical="center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9" fillId="2" borderId="45" xfId="0" applyNumberFormat="1" applyFont="1" applyFill="1" applyBorder="1" applyAlignment="1">
      <alignment vertical="center"/>
    </xf>
    <xf numFmtId="4" fontId="13" fillId="0" borderId="0" xfId="0" applyNumberFormat="1" applyFont="1" applyAlignment="1">
      <alignment horizontal="center" vertical="center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6" xfId="0" applyNumberFormat="1" applyFont="1" applyBorder="1" applyAlignment="1" applyProtection="1">
      <alignment vertical="center"/>
      <protection locked="0"/>
    </xf>
    <xf numFmtId="4" fontId="30" fillId="6" borderId="45" xfId="0" applyNumberFormat="1" applyFont="1" applyFill="1" applyBorder="1" applyAlignment="1">
      <alignment vertical="center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0" fillId="0" borderId="0" xfId="0"/>
    <xf numFmtId="4" fontId="36" fillId="0" borderId="45" xfId="0" applyNumberFormat="1" applyFont="1" applyBorder="1" applyAlignment="1" applyProtection="1">
      <alignment vertical="center"/>
      <protection locked="0"/>
    </xf>
    <xf numFmtId="4" fontId="42" fillId="0" borderId="47" xfId="0" applyNumberFormat="1" applyFont="1" applyBorder="1" applyAlignment="1" applyProtection="1">
      <alignment vertical="center"/>
      <protection locked="0"/>
    </xf>
    <xf numFmtId="4" fontId="42" fillId="0" borderId="48" xfId="0" applyNumberFormat="1" applyFont="1" applyBorder="1" applyAlignment="1" applyProtection="1">
      <alignment vertical="center"/>
      <protection locked="0"/>
    </xf>
    <xf numFmtId="4" fontId="42" fillId="0" borderId="49" xfId="0" applyNumberFormat="1" applyFont="1" applyBorder="1" applyAlignment="1" applyProtection="1">
      <alignment vertical="center"/>
      <protection locked="0"/>
    </xf>
    <xf numFmtId="4" fontId="42" fillId="0" borderId="53" xfId="0" applyNumberFormat="1" applyFont="1" applyBorder="1" applyAlignment="1" applyProtection="1">
      <alignment vertical="center"/>
      <protection locked="0"/>
    </xf>
    <xf numFmtId="4" fontId="42" fillId="0" borderId="54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" xfId="0" applyNumberFormat="1" applyFont="1" applyBorder="1" applyAlignment="1" applyProtection="1">
      <alignment vertical="center"/>
      <protection locked="0"/>
    </xf>
    <xf numFmtId="4" fontId="42" fillId="0" borderId="70" xfId="0" applyNumberFormat="1" applyFont="1" applyBorder="1" applyAlignment="1">
      <alignment vertical="center"/>
    </xf>
    <xf numFmtId="4" fontId="42" fillId="0" borderId="62" xfId="0" applyNumberFormat="1" applyFont="1" applyBorder="1" applyAlignment="1">
      <alignment vertical="center"/>
    </xf>
    <xf numFmtId="4" fontId="42" fillId="0" borderId="63" xfId="0" applyNumberFormat="1" applyFont="1" applyBorder="1" applyAlignment="1">
      <alignment vertical="center"/>
    </xf>
    <xf numFmtId="4" fontId="42" fillId="0" borderId="50" xfId="0" applyNumberFormat="1" applyFont="1" applyBorder="1" applyAlignment="1">
      <alignment vertical="center"/>
    </xf>
    <xf numFmtId="4" fontId="42" fillId="0" borderId="73" xfId="0" applyNumberFormat="1" applyFont="1" applyBorder="1" applyAlignment="1">
      <alignment vertical="center"/>
    </xf>
    <xf numFmtId="4" fontId="42" fillId="0" borderId="54" xfId="0" applyNumberFormat="1" applyFont="1" applyBorder="1" applyAlignment="1">
      <alignment vertical="center"/>
    </xf>
    <xf numFmtId="4" fontId="13" fillId="5" borderId="0" xfId="0" applyNumberFormat="1" applyFont="1" applyFill="1" applyAlignment="1">
      <alignment vertical="center"/>
    </xf>
    <xf numFmtId="4" fontId="35" fillId="8" borderId="45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0" fillId="0" borderId="0" xfId="0"/>
    <xf numFmtId="4" fontId="55" fillId="2" borderId="90" xfId="0" applyNumberFormat="1" applyFont="1" applyFill="1" applyBorder="1" applyAlignment="1" applyProtection="1">
      <alignment horizontal="center" vertical="center" wrapText="1"/>
      <protection locked="0"/>
    </xf>
    <xf numFmtId="4" fontId="55" fillId="6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" xfId="0" applyNumberFormat="1" applyFont="1" applyBorder="1" applyAlignment="1">
      <alignment vertical="center"/>
    </xf>
    <xf numFmtId="4" fontId="30" fillId="6" borderId="5" xfId="0" applyNumberFormat="1" applyFont="1" applyFill="1" applyBorder="1" applyAlignment="1">
      <alignment horizontal="right" vertical="center"/>
    </xf>
    <xf numFmtId="4" fontId="30" fillId="6" borderId="45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0" fillId="0" borderId="0" xfId="0"/>
    <xf numFmtId="0" fontId="0" fillId="0" borderId="0" xfId="0" applyAlignment="1">
      <alignment vertical="center"/>
    </xf>
    <xf numFmtId="4" fontId="36" fillId="0" borderId="48" xfId="0" applyNumberFormat="1" applyFont="1" applyBorder="1" applyAlignment="1" applyProtection="1">
      <alignment vertical="center"/>
      <protection locked="0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0" fillId="0" borderId="0" xfId="0"/>
    <xf numFmtId="0" fontId="0" fillId="0" borderId="0" xfId="0" applyAlignment="1">
      <alignment horizontal="left" vertical="center"/>
    </xf>
    <xf numFmtId="0" fontId="36" fillId="0" borderId="0" xfId="0" applyFont="1" applyAlignment="1">
      <alignment vertical="center"/>
    </xf>
    <xf numFmtId="4" fontId="35" fillId="6" borderId="3" xfId="0" applyNumberFormat="1" applyFont="1" applyFill="1" applyBorder="1" applyAlignment="1">
      <alignment horizontal="center" vertical="center"/>
    </xf>
    <xf numFmtId="4" fontId="35" fillId="6" borderId="4" xfId="0" applyNumberFormat="1" applyFont="1" applyFill="1" applyBorder="1" applyAlignment="1">
      <alignment horizontal="center" vertical="center"/>
    </xf>
    <xf numFmtId="4" fontId="36" fillId="0" borderId="93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5" fillId="8" borderId="3" xfId="0" applyNumberFormat="1" applyFont="1" applyFill="1" applyBorder="1" applyAlignment="1">
      <alignment vertical="center"/>
    </xf>
    <xf numFmtId="4" fontId="35" fillId="8" borderId="45" xfId="0" applyNumberFormat="1" applyFont="1" applyFill="1" applyBorder="1" applyAlignment="1">
      <alignment vertical="center"/>
    </xf>
    <xf numFmtId="4" fontId="30" fillId="0" borderId="0" xfId="0" applyNumberFormat="1" applyFont="1" applyAlignment="1">
      <alignment horizontal="left" vertical="center"/>
    </xf>
    <xf numFmtId="4" fontId="32" fillId="0" borderId="0" xfId="0" applyNumberFormat="1" applyFont="1" applyAlignment="1">
      <alignment vertical="center"/>
    </xf>
    <xf numFmtId="4" fontId="35" fillId="0" borderId="94" xfId="0" applyNumberFormat="1" applyFont="1" applyBorder="1" applyAlignment="1">
      <alignment horizontal="right" vertical="center"/>
    </xf>
    <xf numFmtId="4" fontId="35" fillId="0" borderId="89" xfId="0" applyNumberFormat="1" applyFont="1" applyBorder="1" applyAlignment="1" applyProtection="1">
      <alignment vertical="center"/>
      <protection locked="0"/>
    </xf>
    <xf numFmtId="4" fontId="35" fillId="0" borderId="93" xfId="0" applyNumberFormat="1" applyFont="1" applyBorder="1" applyAlignment="1">
      <alignment horizontal="right" vertical="center"/>
    </xf>
    <xf numFmtId="4" fontId="35" fillId="0" borderId="98" xfId="0" applyNumberFormat="1" applyFont="1" applyBorder="1" applyAlignment="1">
      <alignment horizontal="right" vertical="center"/>
    </xf>
    <xf numFmtId="4" fontId="36" fillId="0" borderId="53" xfId="0" applyNumberFormat="1" applyFont="1" applyBorder="1" applyAlignment="1">
      <alignment vertical="center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6" fillId="0" borderId="109" xfId="0" applyNumberFormat="1" applyFont="1" applyBorder="1" applyAlignment="1">
      <alignment vertical="center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0" fillId="0" borderId="0" xfId="0"/>
    <xf numFmtId="4" fontId="30" fillId="0" borderId="0" xfId="0" applyNumberFormat="1" applyFont="1" applyAlignment="1">
      <alignment horizontal="left" vertical="center"/>
    </xf>
    <xf numFmtId="4" fontId="32" fillId="6" borderId="3" xfId="0" applyNumberFormat="1" applyFont="1" applyFill="1" applyBorder="1" applyAlignment="1">
      <alignment horizontal="center" vertical="center"/>
    </xf>
    <xf numFmtId="4" fontId="32" fillId="6" borderId="45" xfId="0" applyNumberFormat="1" applyFont="1" applyFill="1" applyBorder="1" applyAlignment="1">
      <alignment horizontal="center" vertical="center"/>
    </xf>
    <xf numFmtId="4" fontId="32" fillId="6" borderId="4" xfId="0" applyNumberFormat="1" applyFont="1" applyFill="1" applyBorder="1" applyAlignment="1">
      <alignment horizontal="center" vertical="center" wrapText="1"/>
    </xf>
    <xf numFmtId="4" fontId="32" fillId="6" borderId="45" xfId="0" applyNumberFormat="1" applyFont="1" applyFill="1" applyBorder="1" applyAlignment="1">
      <alignment horizontal="center" vertical="center" wrapText="1"/>
    </xf>
    <xf numFmtId="4" fontId="35" fillId="2" borderId="3" xfId="0" applyNumberFormat="1" applyFont="1" applyFill="1" applyBorder="1" applyAlignment="1">
      <alignment horizontal="left" vertical="center"/>
    </xf>
    <xf numFmtId="4" fontId="35" fillId="2" borderId="4" xfId="0" applyNumberFormat="1" applyFont="1" applyFill="1" applyBorder="1" applyAlignment="1">
      <alignment horizontal="left" vertical="center"/>
    </xf>
    <xf numFmtId="4" fontId="35" fillId="2" borderId="5" xfId="0" applyNumberFormat="1" applyFont="1" applyFill="1" applyBorder="1" applyAlignment="1">
      <alignment horizontal="left" vertical="center"/>
    </xf>
    <xf numFmtId="0" fontId="6" fillId="0" borderId="0" xfId="1"/>
    <xf numFmtId="0" fontId="6" fillId="0" borderId="0" xfId="1" applyFont="1"/>
    <xf numFmtId="0" fontId="6" fillId="0" borderId="0" xfId="1" applyFont="1" applyAlignment="1">
      <alignment wrapText="1"/>
    </xf>
    <xf numFmtId="0" fontId="68" fillId="0" borderId="0" xfId="1" applyFont="1" applyAlignment="1">
      <alignment vertical="center"/>
    </xf>
    <xf numFmtId="0" fontId="18" fillId="0" borderId="0" xfId="1" applyFont="1" applyBorder="1" applyAlignment="1">
      <alignment horizontal="center" vertical="center" wrapText="1"/>
    </xf>
    <xf numFmtId="0" fontId="69" fillId="6" borderId="70" xfId="1" applyFont="1" applyFill="1" applyBorder="1" applyAlignment="1">
      <alignment horizontal="center" vertical="center"/>
    </xf>
    <xf numFmtId="0" fontId="69" fillId="6" borderId="7" xfId="1" applyFont="1" applyFill="1" applyBorder="1" applyAlignment="1">
      <alignment horizontal="center" vertical="center"/>
    </xf>
    <xf numFmtId="0" fontId="69" fillId="6" borderId="7" xfId="1" applyFont="1" applyFill="1" applyBorder="1" applyAlignment="1">
      <alignment horizontal="center" vertical="center" wrapText="1"/>
    </xf>
    <xf numFmtId="0" fontId="69" fillId="6" borderId="114" xfId="1" applyFont="1" applyFill="1" applyBorder="1" applyAlignment="1">
      <alignment horizontal="center" vertical="center" wrapText="1"/>
    </xf>
    <xf numFmtId="0" fontId="70" fillId="0" borderId="63" xfId="1" applyFont="1" applyBorder="1" applyAlignment="1">
      <alignment horizontal="left" vertical="center" indent="1"/>
    </xf>
    <xf numFmtId="0" fontId="70" fillId="9" borderId="12" xfId="1" applyFont="1" applyFill="1" applyBorder="1" applyAlignment="1">
      <alignment horizontal="left" vertical="center" wrapText="1" indent="1"/>
    </xf>
    <xf numFmtId="0" fontId="70" fillId="0" borderId="97" xfId="1" applyFont="1" applyBorder="1" applyAlignment="1">
      <alignment horizontal="left" vertical="center" indent="1"/>
    </xf>
    <xf numFmtId="0" fontId="70" fillId="0" borderId="12" xfId="1" applyFont="1" applyBorder="1" applyAlignment="1">
      <alignment horizontal="left" vertical="center" wrapText="1" indent="1"/>
    </xf>
    <xf numFmtId="0" fontId="71" fillId="0" borderId="12" xfId="1" applyFont="1" applyBorder="1" applyAlignment="1">
      <alignment horizontal="left" vertical="center" wrapText="1" indent="1"/>
    </xf>
    <xf numFmtId="0" fontId="71" fillId="5" borderId="12" xfId="1" applyFont="1" applyFill="1" applyBorder="1" applyAlignment="1">
      <alignment horizontal="left" vertical="center" wrapText="1" indent="1"/>
    </xf>
    <xf numFmtId="0" fontId="70" fillId="0" borderId="73" xfId="1" applyFont="1" applyBorder="1" applyAlignment="1">
      <alignment horizontal="left" vertical="center" indent="1"/>
    </xf>
    <xf numFmtId="0" fontId="70" fillId="9" borderId="69" xfId="1" applyFont="1" applyFill="1" applyBorder="1" applyAlignment="1">
      <alignment horizontal="left" vertical="center" wrapText="1" indent="1"/>
    </xf>
    <xf numFmtId="0" fontId="71" fillId="0" borderId="69" xfId="1" applyFont="1" applyBorder="1" applyAlignment="1">
      <alignment horizontal="left" vertical="center" wrapText="1" indent="1"/>
    </xf>
    <xf numFmtId="0" fontId="70" fillId="0" borderId="74" xfId="1" applyFont="1" applyBorder="1" applyAlignment="1">
      <alignment horizontal="left" vertical="center" indent="1"/>
    </xf>
    <xf numFmtId="0" fontId="73" fillId="0" borderId="0" xfId="1" applyFont="1" applyBorder="1" applyAlignment="1">
      <alignment horizontal="left" vertical="center"/>
    </xf>
    <xf numFmtId="0" fontId="73" fillId="0" borderId="0" xfId="1" applyFont="1" applyBorder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72" fillId="0" borderId="0" xfId="1" applyFont="1" applyAlignment="1">
      <alignment horizontal="center" vertical="center"/>
    </xf>
    <xf numFmtId="0" fontId="6" fillId="0" borderId="0" xfId="1" applyAlignment="1">
      <alignment vertical="center"/>
    </xf>
    <xf numFmtId="0" fontId="6" fillId="0" borderId="0" xfId="1" applyFont="1" applyAlignment="1">
      <alignment vertical="center"/>
    </xf>
    <xf numFmtId="0" fontId="51" fillId="0" borderId="0" xfId="3" applyFont="1" applyAlignment="1">
      <alignment horizontal="center" vertical="center"/>
    </xf>
    <xf numFmtId="0" fontId="74" fillId="0" borderId="0" xfId="3" applyFont="1" applyAlignment="1">
      <alignment vertical="center"/>
    </xf>
    <xf numFmtId="0" fontId="51" fillId="0" borderId="0" xfId="3" applyFont="1" applyAlignment="1">
      <alignment vertical="center"/>
    </xf>
    <xf numFmtId="0" fontId="66" fillId="0" borderId="0" xfId="3" applyFont="1" applyAlignment="1">
      <alignment vertical="top" wrapText="1"/>
    </xf>
    <xf numFmtId="0" fontId="76" fillId="0" borderId="0" xfId="3" applyFont="1" applyAlignment="1">
      <alignment vertical="top"/>
    </xf>
    <xf numFmtId="0" fontId="41" fillId="0" borderId="0" xfId="3" applyFont="1" applyAlignment="1"/>
    <xf numFmtId="0" fontId="66" fillId="0" borderId="0" xfId="3" applyFont="1" applyAlignment="1">
      <alignment vertical="top"/>
    </xf>
    <xf numFmtId="0" fontId="51" fillId="0" borderId="0" xfId="3" applyFont="1" applyAlignment="1">
      <alignment vertical="top"/>
    </xf>
    <xf numFmtId="0" fontId="75" fillId="0" borderId="0" xfId="3" applyFont="1" applyAlignment="1">
      <alignment vertical="center" wrapText="1"/>
    </xf>
    <xf numFmtId="0" fontId="76" fillId="0" borderId="0" xfId="3" applyFont="1" applyAlignment="1">
      <alignment vertical="center"/>
    </xf>
    <xf numFmtId="0" fontId="66" fillId="0" borderId="0" xfId="3" applyFont="1" applyAlignment="1">
      <alignment vertical="center" wrapText="1"/>
    </xf>
    <xf numFmtId="0" fontId="79" fillId="0" borderId="0" xfId="3" applyFont="1" applyAlignment="1">
      <alignment horizontal="center" vertical="center" wrapText="1"/>
    </xf>
    <xf numFmtId="0" fontId="41" fillId="6" borderId="45" xfId="3" applyFont="1" applyFill="1" applyBorder="1" applyAlignment="1">
      <alignment horizontal="center" vertical="center" wrapText="1"/>
    </xf>
    <xf numFmtId="0" fontId="80" fillId="6" borderId="5" xfId="3" applyFont="1" applyFill="1" applyBorder="1" applyAlignment="1">
      <alignment horizontal="center" vertical="center" wrapText="1"/>
    </xf>
    <xf numFmtId="0" fontId="41" fillId="2" borderId="45" xfId="3" applyFont="1" applyFill="1" applyBorder="1" applyAlignment="1">
      <alignment horizontal="center" vertical="center" wrapText="1"/>
    </xf>
    <xf numFmtId="0" fontId="41" fillId="10" borderId="45" xfId="3" applyFont="1" applyFill="1" applyBorder="1" applyAlignment="1">
      <alignment horizontal="center" vertical="center" wrapText="1"/>
    </xf>
    <xf numFmtId="0" fontId="41" fillId="10" borderId="5" xfId="3" applyFont="1" applyFill="1" applyBorder="1" applyAlignment="1">
      <alignment horizontal="center" vertical="center" wrapText="1"/>
    </xf>
    <xf numFmtId="0" fontId="41" fillId="10" borderId="3" xfId="3" applyFont="1" applyFill="1" applyBorder="1" applyAlignment="1">
      <alignment horizontal="center" vertical="center" wrapText="1"/>
    </xf>
    <xf numFmtId="0" fontId="41" fillId="6" borderId="5" xfId="3" applyFont="1" applyFill="1" applyBorder="1" applyAlignment="1">
      <alignment horizontal="center" vertical="center" wrapText="1"/>
    </xf>
    <xf numFmtId="0" fontId="81" fillId="0" borderId="0" xfId="3" applyFont="1" applyBorder="1" applyAlignment="1">
      <alignment horizontal="center" vertical="center"/>
    </xf>
    <xf numFmtId="0" fontId="81" fillId="0" borderId="0" xfId="3" applyFont="1" applyAlignment="1">
      <alignment horizontal="center" vertical="center"/>
    </xf>
    <xf numFmtId="0" fontId="81" fillId="0" borderId="32" xfId="3" applyFont="1" applyBorder="1" applyAlignment="1">
      <alignment horizontal="center" vertical="center" wrapText="1"/>
    </xf>
    <xf numFmtId="0" fontId="81" fillId="0" borderId="46" xfId="3" applyFont="1" applyBorder="1" applyAlignment="1">
      <alignment vertical="center" wrapText="1"/>
    </xf>
    <xf numFmtId="0" fontId="81" fillId="0" borderId="32" xfId="3" applyFont="1" applyBorder="1" applyAlignment="1">
      <alignment vertical="center" wrapText="1"/>
    </xf>
    <xf numFmtId="0" fontId="81" fillId="0" borderId="32" xfId="3" applyFont="1" applyBorder="1" applyAlignment="1">
      <alignment horizontal="center" vertical="center"/>
    </xf>
    <xf numFmtId="0" fontId="81" fillId="0" borderId="84" xfId="3" applyFont="1" applyBorder="1" applyAlignment="1">
      <alignment horizontal="center" vertical="center"/>
    </xf>
    <xf numFmtId="0" fontId="81" fillId="0" borderId="46" xfId="3" applyFont="1" applyBorder="1" applyAlignment="1">
      <alignment horizontal="center" vertical="center"/>
    </xf>
    <xf numFmtId="0" fontId="81" fillId="0" borderId="46" xfId="3" applyFont="1" applyFill="1" applyBorder="1" applyAlignment="1">
      <alignment vertical="center"/>
    </xf>
    <xf numFmtId="0" fontId="81" fillId="0" borderId="0" xfId="3" applyFont="1" applyBorder="1" applyAlignment="1">
      <alignment vertical="center"/>
    </xf>
    <xf numFmtId="0" fontId="81" fillId="0" borderId="0" xfId="3" applyFont="1" applyAlignment="1">
      <alignment vertical="center"/>
    </xf>
    <xf numFmtId="4" fontId="81" fillId="0" borderId="45" xfId="3" applyNumberFormat="1" applyFont="1" applyBorder="1" applyAlignment="1">
      <alignment horizontal="center" vertical="center" wrapText="1"/>
    </xf>
    <xf numFmtId="4" fontId="82" fillId="0" borderId="5" xfId="3" applyNumberFormat="1" applyFont="1" applyBorder="1" applyAlignment="1">
      <alignment vertical="center" wrapText="1"/>
    </xf>
    <xf numFmtId="4" fontId="82" fillId="0" borderId="45" xfId="3" applyNumberFormat="1" applyFont="1" applyBorder="1" applyAlignment="1">
      <alignment vertical="center" wrapText="1"/>
    </xf>
    <xf numFmtId="4" fontId="82" fillId="0" borderId="45" xfId="3" applyNumberFormat="1" applyFont="1" applyFill="1" applyBorder="1" applyAlignment="1">
      <alignment horizontal="right" vertical="center"/>
    </xf>
    <xf numFmtId="4" fontId="82" fillId="0" borderId="4" xfId="3" applyNumberFormat="1" applyFont="1" applyFill="1" applyBorder="1" applyAlignment="1">
      <alignment horizontal="right" vertical="center"/>
    </xf>
    <xf numFmtId="4" fontId="82" fillId="0" borderId="5" xfId="3" applyNumberFormat="1" applyFont="1" applyFill="1" applyBorder="1" applyAlignment="1">
      <alignment horizontal="right" vertical="center"/>
    </xf>
    <xf numFmtId="4" fontId="81" fillId="0" borderId="0" xfId="3" applyNumberFormat="1" applyFont="1" applyBorder="1" applyAlignment="1">
      <alignment vertical="center"/>
    </xf>
    <xf numFmtId="4" fontId="81" fillId="0" borderId="0" xfId="3" applyNumberFormat="1" applyFont="1" applyAlignment="1">
      <alignment vertical="center"/>
    </xf>
    <xf numFmtId="4" fontId="82" fillId="0" borderId="45" xfId="3" applyNumberFormat="1" applyFont="1" applyFill="1" applyBorder="1" applyAlignment="1">
      <alignment horizontal="center" vertical="center" wrapText="1"/>
    </xf>
    <xf numFmtId="4" fontId="82" fillId="0" borderId="5" xfId="3" applyNumberFormat="1" applyFont="1" applyFill="1" applyBorder="1" applyAlignment="1">
      <alignment vertical="center" wrapText="1"/>
    </xf>
    <xf numFmtId="4" fontId="82" fillId="0" borderId="45" xfId="3" applyNumberFormat="1" applyFont="1" applyFill="1" applyBorder="1" applyAlignment="1">
      <alignment vertical="center" wrapText="1"/>
    </xf>
    <xf numFmtId="4" fontId="82" fillId="0" borderId="0" xfId="3" applyNumberFormat="1" applyFont="1" applyFill="1" applyBorder="1" applyAlignment="1">
      <alignment vertical="center"/>
    </xf>
    <xf numFmtId="4" fontId="82" fillId="0" borderId="0" xfId="3" applyNumberFormat="1" applyFont="1" applyFill="1" applyAlignment="1">
      <alignment vertical="center"/>
    </xf>
    <xf numFmtId="4" fontId="82" fillId="0" borderId="5" xfId="3" applyNumberFormat="1" applyFont="1" applyFill="1" applyBorder="1" applyAlignment="1">
      <alignment horizontal="right" vertical="center" wrapText="1"/>
    </xf>
    <xf numFmtId="4" fontId="83" fillId="0" borderId="45" xfId="3" applyNumberFormat="1" applyFont="1" applyFill="1" applyBorder="1" applyAlignment="1">
      <alignment horizontal="center" vertical="center" wrapText="1"/>
    </xf>
    <xf numFmtId="4" fontId="83" fillId="0" borderId="5" xfId="3" applyNumberFormat="1" applyFont="1" applyFill="1" applyBorder="1" applyAlignment="1">
      <alignment vertical="center" wrapText="1"/>
    </xf>
    <xf numFmtId="4" fontId="83" fillId="0" borderId="45" xfId="3" applyNumberFormat="1" applyFont="1" applyFill="1" applyBorder="1" applyAlignment="1">
      <alignment vertical="center" wrapText="1"/>
    </xf>
    <xf numFmtId="4" fontId="83" fillId="0" borderId="45" xfId="3" applyNumberFormat="1" applyFont="1" applyFill="1" applyBorder="1" applyAlignment="1">
      <alignment horizontal="right" vertical="center"/>
    </xf>
    <xf numFmtId="4" fontId="83" fillId="0" borderId="4" xfId="3" applyNumberFormat="1" applyFont="1" applyFill="1" applyBorder="1" applyAlignment="1">
      <alignment horizontal="right" vertical="center"/>
    </xf>
    <xf numFmtId="4" fontId="83" fillId="0" borderId="5" xfId="3" applyNumberFormat="1" applyFont="1" applyFill="1" applyBorder="1" applyAlignment="1">
      <alignment horizontal="right" vertical="center"/>
    </xf>
    <xf numFmtId="4" fontId="83" fillId="0" borderId="0" xfId="3" applyNumberFormat="1" applyFont="1" applyFill="1" applyBorder="1" applyAlignment="1">
      <alignment vertical="center"/>
    </xf>
    <xf numFmtId="4" fontId="83" fillId="0" borderId="0" xfId="3" applyNumberFormat="1" applyFont="1" applyFill="1" applyAlignment="1">
      <alignment vertical="center"/>
    </xf>
    <xf numFmtId="4" fontId="83" fillId="0" borderId="115" xfId="3" applyNumberFormat="1" applyFont="1" applyFill="1" applyBorder="1" applyAlignment="1">
      <alignment horizontal="center" vertical="center" wrapText="1"/>
    </xf>
    <xf numFmtId="4" fontId="83" fillId="0" borderId="116" xfId="3" applyNumberFormat="1" applyFont="1" applyFill="1" applyBorder="1" applyAlignment="1">
      <alignment vertical="center" wrapText="1"/>
    </xf>
    <xf numFmtId="4" fontId="83" fillId="0" borderId="115" xfId="3" applyNumberFormat="1" applyFont="1" applyFill="1" applyBorder="1" applyAlignment="1">
      <alignment vertical="center" wrapText="1"/>
    </xf>
    <xf numFmtId="4" fontId="83" fillId="0" borderId="115" xfId="3" applyNumberFormat="1" applyFont="1" applyFill="1" applyBorder="1" applyAlignment="1">
      <alignment horizontal="right" vertical="center"/>
    </xf>
    <xf numFmtId="4" fontId="83" fillId="0" borderId="117" xfId="3" applyNumberFormat="1" applyFont="1" applyFill="1" applyBorder="1" applyAlignment="1">
      <alignment horizontal="right" vertical="center"/>
    </xf>
    <xf numFmtId="4" fontId="83" fillId="0" borderId="118" xfId="3" applyNumberFormat="1" applyFont="1" applyFill="1" applyBorder="1" applyAlignment="1">
      <alignment horizontal="right" vertical="center"/>
    </xf>
    <xf numFmtId="4" fontId="83" fillId="0" borderId="116" xfId="3" applyNumberFormat="1" applyFont="1" applyFill="1" applyBorder="1" applyAlignment="1">
      <alignment horizontal="right" vertical="center"/>
    </xf>
    <xf numFmtId="4" fontId="83" fillId="0" borderId="119" xfId="3" applyNumberFormat="1" applyFont="1" applyFill="1" applyBorder="1" applyAlignment="1">
      <alignment horizontal="right" vertical="center"/>
    </xf>
    <xf numFmtId="4" fontId="83" fillId="0" borderId="58" xfId="3" applyNumberFormat="1" applyFont="1" applyFill="1" applyBorder="1" applyAlignment="1">
      <alignment horizontal="right" vertical="center"/>
    </xf>
    <xf numFmtId="4" fontId="83" fillId="0" borderId="116" xfId="3" applyNumberFormat="1" applyFont="1" applyFill="1" applyBorder="1" applyAlignment="1">
      <alignment vertical="center"/>
    </xf>
    <xf numFmtId="4" fontId="84" fillId="0" borderId="120" xfId="3" applyNumberFormat="1" applyFont="1" applyFill="1" applyBorder="1" applyAlignment="1">
      <alignment horizontal="center" vertical="center" wrapText="1"/>
    </xf>
    <xf numFmtId="4" fontId="84" fillId="0" borderId="116" xfId="3" applyNumberFormat="1" applyFont="1" applyFill="1" applyBorder="1" applyAlignment="1">
      <alignment vertical="center" wrapText="1"/>
    </xf>
    <xf numFmtId="4" fontId="84" fillId="0" borderId="115" xfId="3" applyNumberFormat="1" applyFont="1" applyFill="1" applyBorder="1" applyAlignment="1">
      <alignment vertical="center" wrapText="1"/>
    </xf>
    <xf numFmtId="4" fontId="84" fillId="0" borderId="115" xfId="3" applyNumberFormat="1" applyFont="1" applyFill="1" applyBorder="1" applyAlignment="1">
      <alignment vertical="center"/>
    </xf>
    <xf numFmtId="4" fontId="84" fillId="0" borderId="116" xfId="3" applyNumberFormat="1" applyFont="1" applyFill="1" applyBorder="1" applyAlignment="1">
      <alignment vertical="center"/>
    </xf>
    <xf numFmtId="4" fontId="84" fillId="0" borderId="119" xfId="3" applyNumberFormat="1" applyFont="1" applyFill="1" applyBorder="1" applyAlignment="1">
      <alignment vertical="center"/>
    </xf>
    <xf numFmtId="4" fontId="84" fillId="0" borderId="49" xfId="3" applyNumberFormat="1" applyFont="1" applyFill="1" applyBorder="1" applyAlignment="1">
      <alignment vertical="center"/>
    </xf>
    <xf numFmtId="4" fontId="51" fillId="0" borderId="0" xfId="3" applyNumberFormat="1" applyFont="1" applyFill="1" applyBorder="1" applyAlignment="1">
      <alignment vertical="center"/>
    </xf>
    <xf numFmtId="4" fontId="51" fillId="0" borderId="0" xfId="3" applyNumberFormat="1" applyFont="1" applyFill="1" applyAlignment="1">
      <alignment vertical="center"/>
    </xf>
    <xf numFmtId="4" fontId="84" fillId="0" borderId="121" xfId="3" applyNumberFormat="1" applyFont="1" applyFill="1" applyBorder="1" applyAlignment="1">
      <alignment horizontal="center" vertical="center" wrapText="1"/>
    </xf>
    <xf numFmtId="4" fontId="84" fillId="0" borderId="46" xfId="3" applyNumberFormat="1" applyFont="1" applyFill="1" applyBorder="1" applyAlignment="1">
      <alignment vertical="center" wrapText="1"/>
    </xf>
    <xf numFmtId="4" fontId="84" fillId="0" borderId="32" xfId="3" applyNumberFormat="1" applyFont="1" applyFill="1" applyBorder="1" applyAlignment="1">
      <alignment vertical="center" wrapText="1"/>
    </xf>
    <xf numFmtId="4" fontId="84" fillId="0" borderId="32" xfId="3" applyNumberFormat="1" applyFont="1" applyFill="1" applyBorder="1" applyAlignment="1">
      <alignment vertical="center"/>
    </xf>
    <xf numFmtId="4" fontId="84" fillId="0" borderId="46" xfId="3" applyNumberFormat="1" applyFont="1" applyFill="1" applyBorder="1" applyAlignment="1">
      <alignment vertical="center"/>
    </xf>
    <xf numFmtId="4" fontId="84" fillId="0" borderId="64" xfId="3" applyNumberFormat="1" applyFont="1" applyFill="1" applyBorder="1" applyAlignment="1">
      <alignment vertical="center"/>
    </xf>
    <xf numFmtId="4" fontId="84" fillId="0" borderId="0" xfId="3" applyNumberFormat="1" applyFont="1" applyFill="1" applyBorder="1" applyAlignment="1">
      <alignment vertical="center"/>
    </xf>
    <xf numFmtId="4" fontId="84" fillId="0" borderId="84" xfId="3" applyNumberFormat="1" applyFont="1" applyFill="1" applyBorder="1" applyAlignment="1">
      <alignment vertical="center"/>
    </xf>
    <xf numFmtId="4" fontId="84" fillId="0" borderId="122" xfId="3" applyNumberFormat="1" applyFont="1" applyFill="1" applyBorder="1" applyAlignment="1">
      <alignment horizontal="center" vertical="center" wrapText="1"/>
    </xf>
    <xf numFmtId="4" fontId="84" fillId="0" borderId="2" xfId="3" applyNumberFormat="1" applyFont="1" applyFill="1" applyBorder="1" applyAlignment="1">
      <alignment vertical="center" wrapText="1"/>
    </xf>
    <xf numFmtId="4" fontId="84" fillId="0" borderId="64" xfId="3" applyNumberFormat="1" applyFont="1" applyFill="1" applyBorder="1" applyAlignment="1">
      <alignment vertical="center" wrapText="1"/>
    </xf>
    <xf numFmtId="4" fontId="84" fillId="0" borderId="2" xfId="3" applyNumberFormat="1" applyFont="1" applyFill="1" applyBorder="1" applyAlignment="1">
      <alignment vertical="center"/>
    </xf>
    <xf numFmtId="4" fontId="84" fillId="0" borderId="1" xfId="3" applyNumberFormat="1" applyFont="1" applyFill="1" applyBorder="1" applyAlignment="1">
      <alignment vertical="center"/>
    </xf>
    <xf numFmtId="4" fontId="84" fillId="0" borderId="53" xfId="3" applyNumberFormat="1" applyFont="1" applyFill="1" applyBorder="1" applyAlignment="1">
      <alignment vertical="center"/>
    </xf>
    <xf numFmtId="0" fontId="51" fillId="0" borderId="0" xfId="3" applyFont="1" applyBorder="1" applyAlignment="1">
      <alignment horizontal="center"/>
    </xf>
    <xf numFmtId="0" fontId="51" fillId="0" borderId="0" xfId="3" applyFont="1" applyBorder="1"/>
    <xf numFmtId="0" fontId="41" fillId="0" borderId="0" xfId="3" applyFont="1"/>
    <xf numFmtId="0" fontId="86" fillId="0" borderId="0" xfId="3" applyFont="1"/>
    <xf numFmtId="0" fontId="86" fillId="0" borderId="0" xfId="5" applyFont="1" applyAlignment="1">
      <alignment vertical="center"/>
    </xf>
    <xf numFmtId="0" fontId="38" fillId="0" borderId="0" xfId="3" applyFont="1" applyAlignment="1">
      <alignment horizontal="center"/>
    </xf>
    <xf numFmtId="4" fontId="38" fillId="0" borderId="0" xfId="5" applyNumberFormat="1" applyFont="1" applyAlignment="1">
      <alignment vertical="center"/>
    </xf>
    <xf numFmtId="4" fontId="38" fillId="0" borderId="0" xfId="3" applyNumberFormat="1" applyFont="1"/>
    <xf numFmtId="0" fontId="85" fillId="0" borderId="0" xfId="3" applyFont="1"/>
    <xf numFmtId="0" fontId="81" fillId="0" borderId="0" xfId="3" applyFont="1"/>
    <xf numFmtId="0" fontId="81" fillId="0" borderId="0" xfId="5" applyFont="1" applyAlignment="1">
      <alignment vertical="center"/>
    </xf>
    <xf numFmtId="0" fontId="76" fillId="0" borderId="0" xfId="3" applyFont="1" applyAlignment="1">
      <alignment horizontal="center" vertical="center"/>
    </xf>
    <xf numFmtId="0" fontId="81" fillId="0" borderId="0" xfId="3" applyFont="1" applyAlignment="1">
      <alignment vertical="center" wrapText="1"/>
    </xf>
    <xf numFmtId="0" fontId="66" fillId="0" borderId="0" xfId="3" applyFont="1" applyAlignment="1">
      <alignment horizontal="left" vertical="center" wrapText="1"/>
    </xf>
    <xf numFmtId="0" fontId="51" fillId="0" borderId="0" xfId="3" applyFont="1" applyAlignment="1"/>
    <xf numFmtId="0" fontId="51" fillId="0" borderId="0" xfId="3" applyFont="1" applyAlignment="1">
      <alignment horizontal="center"/>
    </xf>
    <xf numFmtId="0" fontId="82" fillId="0" borderId="0" xfId="3" applyFont="1" applyAlignment="1"/>
    <xf numFmtId="0" fontId="37" fillId="0" borderId="0" xfId="3" applyAlignment="1">
      <alignment horizontal="left" wrapText="1"/>
    </xf>
    <xf numFmtId="0" fontId="88" fillId="0" borderId="0" xfId="3" applyFont="1" applyAlignment="1"/>
    <xf numFmtId="0" fontId="72" fillId="0" borderId="0" xfId="3" applyFont="1" applyAlignment="1">
      <alignment vertical="center"/>
    </xf>
    <xf numFmtId="0" fontId="41" fillId="0" borderId="0" xfId="3" applyFont="1" applyFill="1" applyBorder="1" applyAlignment="1">
      <alignment horizontal="center" vertical="center" wrapText="1"/>
    </xf>
    <xf numFmtId="0" fontId="41" fillId="6" borderId="3" xfId="3" applyFont="1" applyFill="1" applyBorder="1" applyAlignment="1">
      <alignment horizontal="center" vertical="center" wrapText="1"/>
    </xf>
    <xf numFmtId="0" fontId="82" fillId="0" borderId="45" xfId="3" applyFont="1" applyFill="1" applyBorder="1" applyAlignment="1">
      <alignment horizontal="center" vertical="center" wrapText="1"/>
    </xf>
    <xf numFmtId="0" fontId="82" fillId="0" borderId="5" xfId="3" applyFont="1" applyFill="1" applyBorder="1" applyAlignment="1">
      <alignment vertical="center" wrapText="1"/>
    </xf>
    <xf numFmtId="0" fontId="82" fillId="0" borderId="45" xfId="3" applyFont="1" applyFill="1" applyBorder="1" applyAlignment="1">
      <alignment vertical="center" wrapText="1"/>
    </xf>
    <xf numFmtId="4" fontId="82" fillId="0" borderId="4" xfId="3" applyNumberFormat="1" applyFont="1" applyFill="1" applyBorder="1" applyAlignment="1">
      <alignment horizontal="left" vertical="center"/>
    </xf>
    <xf numFmtId="4" fontId="82" fillId="0" borderId="45" xfId="3" applyNumberFormat="1" applyFont="1" applyFill="1" applyBorder="1" applyAlignment="1">
      <alignment horizontal="center" vertical="center"/>
    </xf>
    <xf numFmtId="4" fontId="82" fillId="0" borderId="45" xfId="3" applyNumberFormat="1" applyFont="1" applyFill="1" applyBorder="1" applyAlignment="1">
      <alignment horizontal="right" vertical="center" wrapText="1"/>
    </xf>
    <xf numFmtId="0" fontId="82" fillId="0" borderId="4" xfId="3" applyFont="1" applyFill="1" applyBorder="1" applyAlignment="1">
      <alignment horizontal="right" vertical="center"/>
    </xf>
    <xf numFmtId="0" fontId="82" fillId="0" borderId="0" xfId="3" applyFont="1" applyFill="1" applyBorder="1" applyAlignment="1">
      <alignment vertical="center"/>
    </xf>
    <xf numFmtId="0" fontId="82" fillId="0" borderId="0" xfId="3" applyFont="1" applyFill="1" applyAlignment="1">
      <alignment vertical="center"/>
    </xf>
    <xf numFmtId="0" fontId="38" fillId="0" borderId="0" xfId="3" applyFont="1" applyBorder="1" applyAlignment="1">
      <alignment horizontal="left"/>
    </xf>
    <xf numFmtId="0" fontId="90" fillId="0" borderId="0" xfId="3" applyFont="1" applyFill="1" applyBorder="1" applyAlignment="1">
      <alignment horizontal="left"/>
    </xf>
    <xf numFmtId="0" fontId="51" fillId="0" borderId="0" xfId="3" applyFont="1" applyFill="1" applyBorder="1"/>
    <xf numFmtId="0" fontId="84" fillId="0" borderId="0" xfId="3" applyFont="1" applyFill="1" applyBorder="1" applyAlignment="1">
      <alignment horizontal="left"/>
    </xf>
    <xf numFmtId="0" fontId="51" fillId="0" borderId="0" xfId="3" applyFont="1" applyBorder="1" applyAlignment="1">
      <alignment horizontal="left"/>
    </xf>
    <xf numFmtId="0" fontId="85" fillId="0" borderId="0" xfId="3" applyFont="1" applyAlignment="1">
      <alignment horizontal="left"/>
    </xf>
    <xf numFmtId="0" fontId="51" fillId="0" borderId="0" xfId="3" applyFont="1" applyAlignment="1">
      <alignment horizontal="center" vertical="center"/>
    </xf>
    <xf numFmtId="0" fontId="81" fillId="0" borderId="0" xfId="3" applyFont="1" applyAlignment="1">
      <alignment horizontal="center" vertical="center" wrapText="1"/>
    </xf>
    <xf numFmtId="0" fontId="81" fillId="0" borderId="0" xfId="3" applyFont="1" applyAlignment="1">
      <alignment horizontal="center" vertical="center"/>
    </xf>
    <xf numFmtId="0" fontId="92" fillId="0" borderId="0" xfId="7" applyFont="1" applyAlignment="1">
      <alignment horizontal="center"/>
    </xf>
    <xf numFmtId="0" fontId="92" fillId="0" borderId="0" xfId="7" applyFont="1" applyAlignment="1"/>
    <xf numFmtId="0" fontId="93" fillId="0" borderId="0" xfId="8" applyFont="1" applyFill="1" applyAlignment="1"/>
    <xf numFmtId="0" fontId="92" fillId="0" borderId="0" xfId="7" applyFont="1" applyFill="1" applyAlignment="1"/>
    <xf numFmtId="0" fontId="94" fillId="0" borderId="0" xfId="7" applyFont="1" applyFill="1" applyAlignment="1"/>
    <xf numFmtId="0" fontId="91" fillId="0" borderId="0" xfId="7"/>
    <xf numFmtId="0" fontId="92" fillId="0" borderId="0" xfId="7" applyFont="1" applyAlignment="1">
      <alignment horizontal="left" wrapText="1"/>
    </xf>
    <xf numFmtId="0" fontId="94" fillId="0" borderId="0" xfId="7" applyFont="1" applyAlignment="1">
      <alignment horizontal="left" vertical="top"/>
    </xf>
    <xf numFmtId="0" fontId="94" fillId="0" borderId="0" xfId="7" applyFont="1" applyAlignment="1">
      <alignment vertical="top" wrapText="1"/>
    </xf>
    <xf numFmtId="0" fontId="92" fillId="0" borderId="0" xfId="7" applyFont="1" applyAlignment="1">
      <alignment vertical="top"/>
    </xf>
    <xf numFmtId="0" fontId="94" fillId="0" borderId="0" xfId="7" applyFont="1" applyAlignment="1">
      <alignment horizontal="left" vertical="center"/>
    </xf>
    <xf numFmtId="0" fontId="94" fillId="0" borderId="0" xfId="7" applyFont="1" applyAlignment="1">
      <alignment vertical="center" wrapText="1"/>
    </xf>
    <xf numFmtId="0" fontId="92" fillId="0" borderId="0" xfId="7" applyFont="1" applyAlignment="1">
      <alignment vertical="center"/>
    </xf>
    <xf numFmtId="0" fontId="97" fillId="0" borderId="0" xfId="7" applyFont="1" applyAlignment="1">
      <alignment horizontal="center" vertical="center" wrapText="1"/>
    </xf>
    <xf numFmtId="0" fontId="94" fillId="6" borderId="45" xfId="7" applyFont="1" applyFill="1" applyBorder="1" applyAlignment="1">
      <alignment horizontal="center" vertical="center" wrapText="1"/>
    </xf>
    <xf numFmtId="0" fontId="94" fillId="6" borderId="5" xfId="7" applyFont="1" applyFill="1" applyBorder="1" applyAlignment="1">
      <alignment horizontal="center" vertical="center" wrapText="1"/>
    </xf>
    <xf numFmtId="0" fontId="94" fillId="6" borderId="4" xfId="7" applyFont="1" applyFill="1" applyBorder="1" applyAlignment="1">
      <alignment horizontal="center" vertical="center" wrapText="1"/>
    </xf>
    <xf numFmtId="0" fontId="92" fillId="0" borderId="0" xfId="7" applyFont="1" applyBorder="1" applyAlignment="1">
      <alignment horizontal="center" vertical="center"/>
    </xf>
    <xf numFmtId="0" fontId="92" fillId="0" borderId="32" xfId="7" applyFont="1" applyBorder="1" applyAlignment="1">
      <alignment horizontal="center" vertical="center" wrapText="1"/>
    </xf>
    <xf numFmtId="0" fontId="92" fillId="0" borderId="46" xfId="7" applyFont="1" applyBorder="1" applyAlignment="1">
      <alignment vertical="center" wrapText="1"/>
    </xf>
    <xf numFmtId="0" fontId="92" fillId="0" borderId="32" xfId="7" applyFont="1" applyBorder="1" applyAlignment="1">
      <alignment horizontal="center" vertical="center"/>
    </xf>
    <xf numFmtId="0" fontId="92" fillId="0" borderId="46" xfId="7" applyFont="1" applyFill="1" applyBorder="1" applyAlignment="1">
      <alignment vertical="center"/>
    </xf>
    <xf numFmtId="0" fontId="94" fillId="0" borderId="0" xfId="7" applyFont="1" applyFill="1" applyBorder="1" applyAlignment="1">
      <alignment vertical="center"/>
    </xf>
    <xf numFmtId="0" fontId="92" fillId="0" borderId="45" xfId="7" applyFont="1" applyBorder="1" applyAlignment="1">
      <alignment horizontal="center" vertical="center" wrapText="1"/>
    </xf>
    <xf numFmtId="0" fontId="94" fillId="0" borderId="5" xfId="7" applyFont="1" applyBorder="1" applyAlignment="1">
      <alignment vertical="center" wrapText="1"/>
    </xf>
    <xf numFmtId="4" fontId="94" fillId="0" borderId="45" xfId="7" applyNumberFormat="1" applyFont="1" applyBorder="1" applyAlignment="1">
      <alignment vertical="center" wrapText="1"/>
    </xf>
    <xf numFmtId="0" fontId="94" fillId="0" borderId="45" xfId="7" applyFont="1" applyFill="1" applyBorder="1" applyAlignment="1">
      <alignment horizontal="center" vertical="center" wrapText="1"/>
    </xf>
    <xf numFmtId="0" fontId="94" fillId="0" borderId="5" xfId="7" applyFont="1" applyFill="1" applyBorder="1" applyAlignment="1">
      <alignment vertical="center" wrapText="1"/>
    </xf>
    <xf numFmtId="4" fontId="94" fillId="0" borderId="45" xfId="7" applyNumberFormat="1" applyFont="1" applyFill="1" applyBorder="1" applyAlignment="1">
      <alignment vertical="center" wrapText="1"/>
    </xf>
    <xf numFmtId="4" fontId="94" fillId="0" borderId="4" xfId="7" applyNumberFormat="1" applyFont="1" applyFill="1" applyBorder="1" applyAlignment="1">
      <alignment horizontal="left" vertical="center"/>
    </xf>
    <xf numFmtId="4" fontId="94" fillId="0" borderId="45" xfId="7" applyNumberFormat="1" applyFont="1" applyFill="1" applyBorder="1" applyAlignment="1">
      <alignment horizontal="right" vertical="center"/>
    </xf>
    <xf numFmtId="4" fontId="94" fillId="0" borderId="4" xfId="7" applyNumberFormat="1" applyFont="1" applyFill="1" applyBorder="1" applyAlignment="1">
      <alignment horizontal="right" vertical="center"/>
    </xf>
    <xf numFmtId="4" fontId="94" fillId="0" borderId="5" xfId="7" applyNumberFormat="1" applyFont="1" applyFill="1" applyBorder="1" applyAlignment="1">
      <alignment vertical="center"/>
    </xf>
    <xf numFmtId="0" fontId="92" fillId="0" borderId="45" xfId="7" applyFont="1" applyFill="1" applyBorder="1" applyAlignment="1">
      <alignment horizontal="center" vertical="center" wrapText="1"/>
    </xf>
    <xf numFmtId="0" fontId="92" fillId="0" borderId="5" xfId="7" applyFont="1" applyFill="1" applyBorder="1" applyAlignment="1">
      <alignment vertical="center" wrapText="1"/>
    </xf>
    <xf numFmtId="4" fontId="92" fillId="0" borderId="45" xfId="7" applyNumberFormat="1" applyFont="1" applyFill="1" applyBorder="1" applyAlignment="1">
      <alignment vertical="center" wrapText="1"/>
    </xf>
    <xf numFmtId="4" fontId="92" fillId="0" borderId="4" xfId="7" applyNumberFormat="1" applyFont="1" applyFill="1" applyBorder="1" applyAlignment="1">
      <alignment horizontal="right" vertical="center"/>
    </xf>
    <xf numFmtId="4" fontId="92" fillId="0" borderId="45" xfId="7" applyNumberFormat="1" applyFont="1" applyFill="1" applyBorder="1" applyAlignment="1">
      <alignment horizontal="right" vertical="center"/>
    </xf>
    <xf numFmtId="4" fontId="92" fillId="0" borderId="5" xfId="7" applyNumberFormat="1" applyFont="1" applyFill="1" applyBorder="1" applyAlignment="1">
      <alignment vertical="center"/>
    </xf>
    <xf numFmtId="0" fontId="92" fillId="0" borderId="0" xfId="7" applyFont="1" applyFill="1" applyBorder="1"/>
    <xf numFmtId="0" fontId="92" fillId="0" borderId="115" xfId="7" applyFont="1" applyFill="1" applyBorder="1" applyAlignment="1">
      <alignment horizontal="center" vertical="center" wrapText="1"/>
    </xf>
    <xf numFmtId="0" fontId="92" fillId="0" borderId="116" xfId="7" applyFont="1" applyFill="1" applyBorder="1" applyAlignment="1">
      <alignment vertical="center" wrapText="1"/>
    </xf>
    <xf numFmtId="4" fontId="92" fillId="0" borderId="115" xfId="7" applyNumberFormat="1" applyFont="1" applyFill="1" applyBorder="1" applyAlignment="1">
      <alignment vertical="center" wrapText="1"/>
    </xf>
    <xf numFmtId="4" fontId="92" fillId="0" borderId="119" xfId="7" applyNumberFormat="1" applyFont="1" applyFill="1" applyBorder="1" applyAlignment="1">
      <alignment horizontal="right" vertical="center"/>
    </xf>
    <xf numFmtId="4" fontId="92" fillId="0" borderId="115" xfId="7" applyNumberFormat="1" applyFont="1" applyFill="1" applyBorder="1" applyAlignment="1">
      <alignment horizontal="right" vertical="center"/>
    </xf>
    <xf numFmtId="4" fontId="92" fillId="0" borderId="116" xfId="7" applyNumberFormat="1" applyFont="1" applyFill="1" applyBorder="1" applyAlignment="1">
      <alignment vertical="center"/>
    </xf>
    <xf numFmtId="0" fontId="92" fillId="0" borderId="120" xfId="7" applyFont="1" applyFill="1" applyBorder="1" applyAlignment="1">
      <alignment horizontal="center" vertical="center" wrapText="1"/>
    </xf>
    <xf numFmtId="4" fontId="98" fillId="0" borderId="115" xfId="7" applyNumberFormat="1" applyFont="1" applyFill="1" applyBorder="1" applyAlignment="1">
      <alignment vertical="center" wrapText="1"/>
    </xf>
    <xf numFmtId="0" fontId="92" fillId="0" borderId="122" xfId="7" applyFont="1" applyFill="1" applyBorder="1" applyAlignment="1">
      <alignment horizontal="center" vertical="center" wrapText="1"/>
    </xf>
    <xf numFmtId="0" fontId="92" fillId="0" borderId="2" xfId="7" applyFont="1" applyFill="1" applyBorder="1" applyAlignment="1">
      <alignment vertical="center" wrapText="1"/>
    </xf>
    <xf numFmtId="4" fontId="98" fillId="0" borderId="64" xfId="7" applyNumberFormat="1" applyFont="1" applyFill="1" applyBorder="1" applyAlignment="1">
      <alignment vertical="center" wrapText="1"/>
    </xf>
    <xf numFmtId="4" fontId="92" fillId="0" borderId="1" xfId="7" applyNumberFormat="1" applyFont="1" applyFill="1" applyBorder="1" applyAlignment="1">
      <alignment horizontal="right" vertical="center"/>
    </xf>
    <xf numFmtId="4" fontId="92" fillId="0" borderId="64" xfId="7" applyNumberFormat="1" applyFont="1" applyFill="1" applyBorder="1" applyAlignment="1">
      <alignment horizontal="right" vertical="center"/>
    </xf>
    <xf numFmtId="0" fontId="92" fillId="0" borderId="0" xfId="7" applyFont="1" applyBorder="1" applyAlignment="1">
      <alignment horizontal="left"/>
    </xf>
    <xf numFmtId="0" fontId="92" fillId="0" borderId="0" xfId="7" applyFont="1" applyAlignment="1">
      <alignment vertical="center" wrapText="1"/>
    </xf>
    <xf numFmtId="0" fontId="92" fillId="0" borderId="0" xfId="7" applyFont="1" applyFill="1" applyBorder="1" applyAlignment="1">
      <alignment horizontal="left"/>
    </xf>
    <xf numFmtId="0" fontId="92" fillId="0" borderId="0" xfId="5" applyFont="1" applyAlignment="1">
      <alignment vertical="center"/>
    </xf>
    <xf numFmtId="0" fontId="92" fillId="0" borderId="0" xfId="7" applyFont="1"/>
    <xf numFmtId="0" fontId="92" fillId="0" borderId="0" xfId="7" applyFont="1" applyBorder="1"/>
    <xf numFmtId="0" fontId="92" fillId="0" borderId="0" xfId="7" applyFont="1" applyAlignment="1">
      <alignment horizontal="center" vertical="center"/>
    </xf>
    <xf numFmtId="0" fontId="92" fillId="0" borderId="0" xfId="7" applyFont="1" applyAlignment="1">
      <alignment horizontal="left" vertical="center"/>
    </xf>
    <xf numFmtId="0" fontId="51" fillId="0" borderId="0" xfId="3" applyFont="1" applyAlignment="1">
      <alignment horizontal="center" vertical="center"/>
    </xf>
    <xf numFmtId="0" fontId="81" fillId="0" borderId="0" xfId="3" applyFont="1" applyAlignment="1">
      <alignment horizontal="center" vertical="center"/>
    </xf>
    <xf numFmtId="14" fontId="51" fillId="0" borderId="0" xfId="3" applyNumberFormat="1" applyFont="1" applyAlignment="1">
      <alignment horizontal="center" vertical="center"/>
    </xf>
    <xf numFmtId="0" fontId="74" fillId="0" borderId="0" xfId="3" applyFont="1" applyAlignment="1"/>
    <xf numFmtId="0" fontId="51" fillId="0" borderId="0" xfId="6" applyFont="1" applyAlignment="1">
      <alignment horizontal="left" wrapText="1"/>
    </xf>
    <xf numFmtId="0" fontId="83" fillId="0" borderId="0" xfId="3" applyFont="1" applyAlignment="1">
      <alignment vertical="top" wrapText="1"/>
    </xf>
    <xf numFmtId="0" fontId="83" fillId="0" borderId="0" xfId="3" applyFont="1" applyAlignment="1">
      <alignment vertical="center" wrapText="1"/>
    </xf>
    <xf numFmtId="0" fontId="72" fillId="0" borderId="0" xfId="3" applyFont="1" applyAlignment="1">
      <alignment vertical="center" wrapText="1"/>
    </xf>
    <xf numFmtId="0" fontId="79" fillId="0" borderId="0" xfId="3" applyFont="1" applyBorder="1" applyAlignment="1">
      <alignment vertical="center" wrapText="1"/>
    </xf>
    <xf numFmtId="0" fontId="78" fillId="0" borderId="0" xfId="3" applyFont="1" applyBorder="1" applyAlignment="1">
      <alignment horizontal="center" vertical="center" wrapText="1"/>
    </xf>
    <xf numFmtId="0" fontId="80" fillId="6" borderId="45" xfId="3" applyFont="1" applyFill="1" applyBorder="1" applyAlignment="1">
      <alignment horizontal="center" vertical="center" wrapText="1"/>
    </xf>
    <xf numFmtId="0" fontId="41" fillId="6" borderId="4" xfId="3" applyFont="1" applyFill="1" applyBorder="1" applyAlignment="1">
      <alignment horizontal="center" vertical="center" wrapText="1"/>
    </xf>
    <xf numFmtId="0" fontId="82" fillId="6" borderId="45" xfId="3" applyFont="1" applyFill="1" applyBorder="1" applyAlignment="1">
      <alignment horizontal="center" vertical="center" wrapText="1"/>
    </xf>
    <xf numFmtId="0" fontId="81" fillId="0" borderId="0" xfId="3" applyFont="1" applyFill="1" applyBorder="1" applyAlignment="1">
      <alignment horizontal="center" vertical="top"/>
    </xf>
    <xf numFmtId="0" fontId="81" fillId="0" borderId="0" xfId="3" applyFont="1" applyFill="1" applyAlignment="1">
      <alignment horizontal="center" vertical="top"/>
    </xf>
    <xf numFmtId="0" fontId="75" fillId="0" borderId="55" xfId="3" applyFont="1" applyFill="1" applyBorder="1" applyAlignment="1">
      <alignment horizontal="center" wrapText="1"/>
    </xf>
    <xf numFmtId="0" fontId="75" fillId="0" borderId="32" xfId="3" applyFont="1" applyFill="1" applyBorder="1" applyAlignment="1">
      <alignment wrapText="1"/>
    </xf>
    <xf numFmtId="0" fontId="75" fillId="0" borderId="0" xfId="3" applyFont="1" applyFill="1" applyBorder="1" applyAlignment="1">
      <alignment wrapText="1"/>
    </xf>
    <xf numFmtId="0" fontId="81" fillId="0" borderId="32" xfId="3" applyNumberFormat="1" applyFont="1" applyFill="1" applyBorder="1" applyAlignment="1">
      <alignment horizontal="center"/>
    </xf>
    <xf numFmtId="0" fontId="81" fillId="0" borderId="0" xfId="3" applyNumberFormat="1" applyFont="1" applyFill="1" applyBorder="1" applyAlignment="1">
      <alignment horizontal="center"/>
    </xf>
    <xf numFmtId="4" fontId="81" fillId="0" borderId="32" xfId="3" applyNumberFormat="1" applyFont="1" applyFill="1" applyBorder="1" applyAlignment="1">
      <alignment horizontal="right" vertical="center"/>
    </xf>
    <xf numFmtId="4" fontId="81" fillId="0" borderId="0" xfId="3" applyNumberFormat="1" applyFont="1" applyFill="1" applyBorder="1" applyAlignment="1">
      <alignment horizontal="right" vertical="center"/>
    </xf>
    <xf numFmtId="4" fontId="81" fillId="0" borderId="0" xfId="3" applyNumberFormat="1" applyFont="1" applyFill="1" applyBorder="1" applyAlignment="1">
      <alignment horizontal="right"/>
    </xf>
    <xf numFmtId="4" fontId="41" fillId="0" borderId="0" xfId="3" applyNumberFormat="1" applyFont="1" applyFill="1" applyBorder="1"/>
    <xf numFmtId="4" fontId="81" fillId="0" borderId="0" xfId="3" applyNumberFormat="1" applyFont="1" applyFill="1" applyBorder="1"/>
    <xf numFmtId="0" fontId="81" fillId="0" borderId="0" xfId="3" applyFont="1" applyFill="1" applyBorder="1"/>
    <xf numFmtId="0" fontId="81" fillId="0" borderId="0" xfId="3" applyFont="1" applyFill="1"/>
    <xf numFmtId="0" fontId="75" fillId="0" borderId="3" xfId="3" applyFont="1" applyFill="1" applyBorder="1" applyAlignment="1">
      <alignment horizontal="center" wrapText="1"/>
    </xf>
    <xf numFmtId="0" fontId="82" fillId="0" borderId="45" xfId="3" applyFont="1" applyFill="1" applyBorder="1" applyAlignment="1">
      <alignment wrapText="1"/>
    </xf>
    <xf numFmtId="0" fontId="80" fillId="0" borderId="4" xfId="3" applyFont="1" applyFill="1" applyBorder="1" applyAlignment="1">
      <alignment wrapText="1"/>
    </xf>
    <xf numFmtId="0" fontId="82" fillId="0" borderId="0" xfId="3" applyNumberFormat="1" applyFont="1" applyFill="1" applyBorder="1" applyAlignment="1">
      <alignment horizontal="center"/>
    </xf>
    <xf numFmtId="4" fontId="80" fillId="0" borderId="0" xfId="3" applyNumberFormat="1" applyFont="1" applyFill="1" applyBorder="1"/>
    <xf numFmtId="0" fontId="82" fillId="0" borderId="55" xfId="3" applyFont="1" applyFill="1" applyBorder="1" applyAlignment="1">
      <alignment horizontal="center" wrapText="1"/>
    </xf>
    <xf numFmtId="0" fontId="82" fillId="0" borderId="32" xfId="3" applyFont="1" applyFill="1" applyBorder="1" applyAlignment="1">
      <alignment wrapText="1"/>
    </xf>
    <xf numFmtId="0" fontId="82" fillId="0" borderId="0" xfId="3" applyFont="1" applyFill="1" applyBorder="1" applyAlignment="1">
      <alignment wrapText="1"/>
    </xf>
    <xf numFmtId="4" fontId="82" fillId="0" borderId="32" xfId="3" applyNumberFormat="1" applyFont="1" applyFill="1" applyBorder="1" applyAlignment="1">
      <alignment horizontal="right" vertical="center"/>
    </xf>
    <xf numFmtId="0" fontId="82" fillId="0" borderId="0" xfId="3" applyFont="1" applyFill="1" applyBorder="1" applyAlignment="1">
      <alignment horizontal="right" vertical="center"/>
    </xf>
    <xf numFmtId="0" fontId="82" fillId="0" borderId="0" xfId="3" applyFont="1" applyFill="1" applyBorder="1" applyAlignment="1">
      <alignment horizontal="right"/>
    </xf>
    <xf numFmtId="4" fontId="82" fillId="0" borderId="0" xfId="3" applyNumberFormat="1" applyFont="1" applyFill="1" applyBorder="1"/>
    <xf numFmtId="0" fontId="82" fillId="0" borderId="0" xfId="3" applyFont="1" applyFill="1" applyBorder="1"/>
    <xf numFmtId="0" fontId="82" fillId="0" borderId="0" xfId="3" applyFont="1" applyFill="1"/>
    <xf numFmtId="0" fontId="82" fillId="0" borderId="3" xfId="3" applyFont="1" applyFill="1" applyBorder="1" applyAlignment="1">
      <alignment horizontal="center" wrapText="1"/>
    </xf>
    <xf numFmtId="0" fontId="82" fillId="0" borderId="4" xfId="3" applyFont="1" applyFill="1" applyBorder="1" applyAlignment="1">
      <alignment wrapText="1"/>
    </xf>
    <xf numFmtId="4" fontId="82" fillId="5" borderId="45" xfId="3" applyNumberFormat="1" applyFont="1" applyFill="1" applyBorder="1" applyAlignment="1">
      <alignment horizontal="right" vertical="center"/>
    </xf>
    <xf numFmtId="4" fontId="82" fillId="0" borderId="0" xfId="3" applyNumberFormat="1" applyFont="1" applyFill="1" applyBorder="1" applyAlignment="1">
      <alignment horizontal="right" vertical="center"/>
    </xf>
    <xf numFmtId="4" fontId="82" fillId="0" borderId="0" xfId="3" applyNumberFormat="1" applyFont="1" applyFill="1" applyBorder="1" applyAlignment="1">
      <alignment horizontal="right"/>
    </xf>
    <xf numFmtId="4" fontId="82" fillId="0" borderId="0" xfId="3" applyNumberFormat="1" applyFont="1" applyFill="1" applyBorder="1" applyAlignment="1">
      <alignment wrapText="1"/>
    </xf>
    <xf numFmtId="0" fontId="41" fillId="0" borderId="0" xfId="3" applyFont="1" applyFill="1" applyBorder="1"/>
    <xf numFmtId="0" fontId="41" fillId="0" borderId="0" xfId="3" applyFont="1" applyFill="1"/>
    <xf numFmtId="0" fontId="83" fillId="0" borderId="123" xfId="3" applyFont="1" applyFill="1" applyBorder="1" applyAlignment="1">
      <alignment horizontal="center" wrapText="1"/>
    </xf>
    <xf numFmtId="0" fontId="83" fillId="0" borderId="115" xfId="3" applyFont="1" applyFill="1" applyBorder="1" applyAlignment="1">
      <alignment wrapText="1"/>
    </xf>
    <xf numFmtId="0" fontId="83" fillId="0" borderId="119" xfId="3" applyFont="1" applyFill="1" applyBorder="1" applyAlignment="1">
      <alignment wrapText="1"/>
    </xf>
    <xf numFmtId="4" fontId="83" fillId="0" borderId="0" xfId="3" applyNumberFormat="1" applyFont="1" applyFill="1" applyBorder="1" applyAlignment="1">
      <alignment horizontal="right" vertical="center"/>
    </xf>
    <xf numFmtId="4" fontId="83" fillId="0" borderId="0" xfId="3" applyNumberFormat="1" applyFont="1" applyFill="1" applyBorder="1" applyAlignment="1">
      <alignment horizontal="right"/>
    </xf>
    <xf numFmtId="0" fontId="83" fillId="0" borderId="0" xfId="3" applyFont="1" applyFill="1" applyBorder="1" applyAlignment="1">
      <alignment horizontal="right"/>
    </xf>
    <xf numFmtId="4" fontId="51" fillId="0" borderId="0" xfId="3" applyNumberFormat="1" applyFont="1" applyFill="1" applyBorder="1"/>
    <xf numFmtId="0" fontId="51" fillId="0" borderId="0" xfId="3" applyFont="1" applyFill="1"/>
    <xf numFmtId="0" fontId="83" fillId="0" borderId="92" xfId="3" applyFont="1" applyFill="1" applyBorder="1" applyAlignment="1">
      <alignment horizontal="center" wrapText="1"/>
    </xf>
    <xf numFmtId="0" fontId="83" fillId="0" borderId="64" xfId="3" applyFont="1" applyFill="1" applyBorder="1" applyAlignment="1">
      <alignment wrapText="1"/>
    </xf>
    <xf numFmtId="0" fontId="83" fillId="0" borderId="1" xfId="3" applyFont="1" applyFill="1" applyBorder="1" applyAlignment="1">
      <alignment wrapText="1"/>
    </xf>
    <xf numFmtId="4" fontId="83" fillId="0" borderId="64" xfId="3" applyNumberFormat="1" applyFont="1" applyFill="1" applyBorder="1" applyAlignment="1">
      <alignment horizontal="right" vertical="center"/>
    </xf>
    <xf numFmtId="4" fontId="83" fillId="0" borderId="1" xfId="3" applyNumberFormat="1" applyFont="1" applyFill="1" applyBorder="1" applyAlignment="1">
      <alignment horizontal="right" vertical="center"/>
    </xf>
    <xf numFmtId="0" fontId="51" fillId="0" borderId="0" xfId="3" applyFont="1" applyFill="1" applyAlignment="1">
      <alignment vertical="center"/>
    </xf>
    <xf numFmtId="0" fontId="51" fillId="0" borderId="0" xfId="3" applyFont="1"/>
    <xf numFmtId="0" fontId="81" fillId="0" borderId="0" xfId="3" applyFont="1" applyAlignment="1">
      <alignment horizontal="right" vertical="center" wrapText="1"/>
    </xf>
    <xf numFmtId="0" fontId="100" fillId="0" borderId="0" xfId="3" applyFont="1" applyAlignment="1">
      <alignment horizontal="left" vertical="center" wrapText="1"/>
    </xf>
    <xf numFmtId="0" fontId="86" fillId="0" borderId="0" xfId="3" applyFont="1" applyAlignment="1"/>
    <xf numFmtId="0" fontId="37" fillId="0" borderId="0" xfId="3" applyAlignment="1">
      <alignment vertical="center"/>
    </xf>
    <xf numFmtId="0" fontId="104" fillId="0" borderId="0" xfId="3" applyFont="1" applyAlignment="1">
      <alignment vertical="center" wrapText="1"/>
    </xf>
    <xf numFmtId="0" fontId="105" fillId="0" borderId="0" xfId="3" applyFont="1" applyAlignment="1">
      <alignment vertical="center" wrapText="1"/>
    </xf>
    <xf numFmtId="0" fontId="37" fillId="0" borderId="0" xfId="3" applyAlignment="1"/>
    <xf numFmtId="0" fontId="107" fillId="0" borderId="0" xfId="3" applyFont="1" applyAlignment="1"/>
    <xf numFmtId="0" fontId="86" fillId="0" borderId="0" xfId="3" applyFont="1" applyAlignment="1">
      <alignment horizontal="left"/>
    </xf>
    <xf numFmtId="0" fontId="108" fillId="0" borderId="0" xfId="3" applyFont="1" applyAlignment="1"/>
    <xf numFmtId="0" fontId="109" fillId="0" borderId="0" xfId="3" applyFont="1" applyAlignment="1"/>
    <xf numFmtId="0" fontId="37" fillId="0" borderId="0" xfId="3" applyAlignment="1">
      <alignment vertical="top"/>
    </xf>
    <xf numFmtId="0" fontId="75" fillId="0" borderId="0" xfId="3" applyFont="1" applyAlignment="1">
      <alignment vertical="center"/>
    </xf>
    <xf numFmtId="0" fontId="20" fillId="0" borderId="0" xfId="3" applyFont="1" applyAlignment="1">
      <alignment horizontal="justify" vertical="center"/>
    </xf>
    <xf numFmtId="0" fontId="111" fillId="0" borderId="0" xfId="3" applyFont="1" applyAlignment="1">
      <alignment horizontal="center" vertical="center" wrapText="1"/>
    </xf>
    <xf numFmtId="0" fontId="20" fillId="0" borderId="0" xfId="3" applyFont="1" applyAlignment="1">
      <alignment vertical="center"/>
    </xf>
    <xf numFmtId="0" fontId="84" fillId="0" borderId="45" xfId="3" applyFont="1" applyFill="1" applyBorder="1" applyAlignment="1" applyProtection="1">
      <alignment horizontal="center" vertical="center" wrapText="1"/>
    </xf>
    <xf numFmtId="0" fontId="41" fillId="0" borderId="102" xfId="3" applyFont="1" applyFill="1" applyBorder="1" applyAlignment="1" applyProtection="1">
      <alignment horizontal="center" vertical="center" wrapText="1"/>
    </xf>
    <xf numFmtId="0" fontId="41" fillId="0" borderId="101" xfId="3" applyFont="1" applyFill="1" applyBorder="1" applyAlignment="1" applyProtection="1">
      <alignment horizontal="center" vertical="center" wrapText="1"/>
    </xf>
    <xf numFmtId="0" fontId="41" fillId="0" borderId="45" xfId="3" applyFont="1" applyFill="1" applyBorder="1" applyAlignment="1">
      <alignment horizontal="center" wrapText="1"/>
    </xf>
    <xf numFmtId="0" fontId="83" fillId="0" borderId="0" xfId="3" applyFont="1" applyAlignment="1">
      <alignment horizontal="center"/>
    </xf>
    <xf numFmtId="0" fontId="81" fillId="0" borderId="61" xfId="3" applyFont="1" applyBorder="1" applyAlignment="1" applyProtection="1">
      <alignment horizontal="center" vertical="center" wrapText="1"/>
    </xf>
    <xf numFmtId="0" fontId="81" fillId="0" borderId="61" xfId="3" applyNumberFormat="1" applyFont="1" applyBorder="1" applyAlignment="1">
      <alignment horizontal="center" vertical="center"/>
    </xf>
    <xf numFmtId="0" fontId="81" fillId="0" borderId="61" xfId="3" applyFont="1" applyBorder="1" applyAlignment="1">
      <alignment horizontal="center" vertical="center"/>
    </xf>
    <xf numFmtId="0" fontId="112" fillId="0" borderId="100" xfId="3" applyFont="1" applyFill="1" applyBorder="1" applyAlignment="1">
      <alignment horizontal="center"/>
    </xf>
    <xf numFmtId="0" fontId="82" fillId="9" borderId="63" xfId="3" applyFont="1" applyFill="1" applyBorder="1" applyAlignment="1" applyProtection="1">
      <alignment horizontal="left" vertical="center"/>
    </xf>
    <xf numFmtId="166" fontId="82" fillId="9" borderId="12" xfId="3" applyNumberFormat="1" applyFont="1" applyFill="1" applyBorder="1" applyProtection="1"/>
    <xf numFmtId="166" fontId="82" fillId="0" borderId="97" xfId="3" applyNumberFormat="1" applyFont="1" applyBorder="1"/>
    <xf numFmtId="0" fontId="83" fillId="0" borderId="0" xfId="3" applyFont="1"/>
    <xf numFmtId="0" fontId="83" fillId="0" borderId="0" xfId="3" applyFont="1" applyAlignment="1">
      <alignment wrapText="1"/>
    </xf>
    <xf numFmtId="0" fontId="51" fillId="0" borderId="63" xfId="3" applyFont="1" applyBorder="1" applyAlignment="1" applyProtection="1">
      <alignment vertical="center"/>
    </xf>
    <xf numFmtId="166" fontId="51" fillId="0" borderId="12" xfId="3" applyNumberFormat="1" applyFont="1" applyBorder="1" applyAlignment="1" applyProtection="1">
      <alignment horizontal="right"/>
      <protection locked="0"/>
    </xf>
    <xf numFmtId="166" fontId="51" fillId="0" borderId="97" xfId="3" applyNumberFormat="1" applyFont="1" applyBorder="1" applyAlignment="1">
      <alignment horizontal="right"/>
    </xf>
    <xf numFmtId="0" fontId="51" fillId="11" borderId="0" xfId="3" applyFont="1" applyFill="1"/>
    <xf numFmtId="166" fontId="51" fillId="0" borderId="12" xfId="3" applyNumberFormat="1" applyFont="1" applyBorder="1" applyAlignment="1">
      <alignment horizontal="right"/>
    </xf>
    <xf numFmtId="0" fontId="51" fillId="0" borderId="73" xfId="3" applyFont="1" applyBorder="1" applyAlignment="1" applyProtection="1">
      <alignment vertical="center"/>
    </xf>
    <xf numFmtId="166" fontId="51" fillId="0" borderId="69" xfId="3" applyNumberFormat="1" applyFont="1" applyBorder="1" applyAlignment="1" applyProtection="1">
      <alignment horizontal="right"/>
      <protection locked="0"/>
    </xf>
    <xf numFmtId="166" fontId="51" fillId="0" borderId="69" xfId="3" applyNumberFormat="1" applyFont="1" applyBorder="1" applyAlignment="1">
      <alignment horizontal="right"/>
    </xf>
    <xf numFmtId="166" fontId="51" fillId="0" borderId="74" xfId="3" applyNumberFormat="1" applyFont="1" applyBorder="1" applyAlignment="1">
      <alignment horizontal="right"/>
    </xf>
    <xf numFmtId="0" fontId="75" fillId="0" borderId="0" xfId="3" applyFont="1"/>
    <xf numFmtId="4" fontId="113" fillId="0" borderId="0" xfId="3" applyNumberFormat="1" applyFont="1"/>
    <xf numFmtId="0" fontId="81" fillId="0" borderId="0" xfId="3" applyFont="1" applyAlignment="1">
      <alignment horizontal="right" vertical="top"/>
    </xf>
    <xf numFmtId="0" fontId="20" fillId="0" borderId="0" xfId="3" applyFont="1" applyAlignment="1">
      <alignment horizontal="right" vertical="top"/>
    </xf>
    <xf numFmtId="0" fontId="20" fillId="0" borderId="0" xfId="3" applyFont="1"/>
    <xf numFmtId="4" fontId="20" fillId="0" borderId="0" xfId="3" applyNumberFormat="1" applyFont="1"/>
    <xf numFmtId="14" fontId="81" fillId="0" borderId="0" xfId="3" applyNumberFormat="1" applyFont="1" applyAlignment="1">
      <alignment horizontal="center" vertical="center"/>
    </xf>
    <xf numFmtId="0" fontId="114" fillId="0" borderId="0" xfId="8" applyFont="1" applyFill="1" applyAlignment="1"/>
    <xf numFmtId="0" fontId="116" fillId="0" borderId="0" xfId="3" applyFont="1" applyAlignment="1"/>
    <xf numFmtId="0" fontId="116" fillId="0" borderId="0" xfId="3" applyFont="1" applyAlignment="1">
      <alignment horizontal="left" wrapText="1"/>
    </xf>
    <xf numFmtId="0" fontId="88" fillId="0" borderId="0" xfId="6" applyFont="1" applyAlignment="1">
      <alignment horizontal="left" wrapText="1"/>
    </xf>
    <xf numFmtId="0" fontId="118" fillId="0" borderId="0" xfId="3" applyFont="1" applyAlignment="1">
      <alignment horizontal="justify" vertical="center"/>
    </xf>
    <xf numFmtId="0" fontId="66" fillId="12" borderId="124" xfId="3" applyFont="1" applyFill="1" applyBorder="1" applyAlignment="1">
      <alignment horizontal="center" vertical="center" wrapText="1"/>
    </xf>
    <xf numFmtId="0" fontId="66" fillId="12" borderId="125" xfId="3" applyFont="1" applyFill="1" applyBorder="1" applyAlignment="1">
      <alignment horizontal="center" vertical="center" wrapText="1"/>
    </xf>
    <xf numFmtId="0" fontId="119" fillId="0" borderId="126" xfId="3" applyFont="1" applyBorder="1" applyAlignment="1">
      <alignment horizontal="justify" vertical="center" wrapText="1"/>
    </xf>
    <xf numFmtId="0" fontId="119" fillId="0" borderId="127" xfId="3" applyFont="1" applyBorder="1" applyAlignment="1">
      <alignment horizontal="justify" vertical="center" wrapText="1"/>
    </xf>
    <xf numFmtId="4" fontId="119" fillId="0" borderId="127" xfId="3" applyNumberFormat="1" applyFont="1" applyBorder="1" applyAlignment="1">
      <alignment horizontal="right" vertical="center" wrapText="1"/>
    </xf>
    <xf numFmtId="0" fontId="20" fillId="0" borderId="126" xfId="3" applyFont="1" applyBorder="1" applyAlignment="1">
      <alignment horizontal="justify" vertical="center" wrapText="1"/>
    </xf>
    <xf numFmtId="0" fontId="20" fillId="0" borderId="127" xfId="3" applyFont="1" applyBorder="1" applyAlignment="1">
      <alignment horizontal="justify" vertical="center" wrapText="1"/>
    </xf>
    <xf numFmtId="4" fontId="20" fillId="0" borderId="127" xfId="3" applyNumberFormat="1" applyFont="1" applyBorder="1" applyAlignment="1">
      <alignment horizontal="right" vertical="center" wrapText="1"/>
    </xf>
    <xf numFmtId="0" fontId="76" fillId="12" borderId="127" xfId="3" applyFont="1" applyFill="1" applyBorder="1" applyAlignment="1">
      <alignment vertical="center"/>
    </xf>
    <xf numFmtId="4" fontId="80" fillId="12" borderId="127" xfId="3" applyNumberFormat="1" applyFont="1" applyFill="1" applyBorder="1" applyAlignment="1">
      <alignment vertical="center"/>
    </xf>
    <xf numFmtId="0" fontId="37" fillId="0" borderId="0" xfId="3" applyFill="1" applyAlignment="1"/>
    <xf numFmtId="0" fontId="76" fillId="12" borderId="127" xfId="3" applyFont="1" applyFill="1" applyBorder="1" applyAlignment="1">
      <alignment vertical="center" wrapText="1"/>
    </xf>
    <xf numFmtId="4" fontId="80" fillId="12" borderId="127" xfId="3" applyNumberFormat="1" applyFont="1" applyFill="1" applyBorder="1" applyAlignment="1">
      <alignment vertical="center" wrapText="1"/>
    </xf>
    <xf numFmtId="0" fontId="81" fillId="0" borderId="0" xfId="3" applyFont="1" applyFill="1" applyAlignment="1">
      <alignment vertical="center"/>
    </xf>
    <xf numFmtId="0" fontId="20" fillId="0" borderId="0" xfId="3" applyFont="1" applyAlignment="1">
      <alignment horizontal="center" vertical="center"/>
    </xf>
    <xf numFmtId="0" fontId="122" fillId="0" borderId="0" xfId="3" applyFont="1" applyAlignment="1">
      <alignment vertical="center"/>
    </xf>
    <xf numFmtId="0" fontId="72" fillId="0" borderId="0" xfId="3" applyFont="1" applyAlignment="1">
      <alignment horizontal="left" vertical="center"/>
    </xf>
    <xf numFmtId="0" fontId="19" fillId="0" borderId="0" xfId="3" applyFont="1" applyAlignment="1">
      <alignment vertical="center"/>
    </xf>
    <xf numFmtId="0" fontId="37" fillId="0" borderId="0" xfId="3" applyFont="1" applyAlignment="1">
      <alignment horizontal="center"/>
    </xf>
    <xf numFmtId="0" fontId="37" fillId="0" borderId="0" xfId="3" applyFont="1"/>
    <xf numFmtId="0" fontId="107" fillId="0" borderId="0" xfId="3" applyFont="1"/>
    <xf numFmtId="0" fontId="55" fillId="0" borderId="6" xfId="3" applyFont="1" applyBorder="1" applyAlignment="1">
      <alignment horizontal="center" vertical="center" wrapText="1"/>
    </xf>
    <xf numFmtId="0" fontId="21" fillId="13" borderId="7" xfId="3" applyFont="1" applyFill="1" applyBorder="1" applyAlignment="1">
      <alignment horizontal="center" vertical="center" wrapText="1"/>
    </xf>
    <xf numFmtId="0" fontId="21" fillId="7" borderId="7" xfId="3" applyFont="1" applyFill="1" applyBorder="1" applyAlignment="1">
      <alignment horizontal="center" vertical="center" wrapText="1"/>
    </xf>
    <xf numFmtId="49" fontId="21" fillId="7" borderId="7" xfId="3" applyNumberFormat="1" applyFont="1" applyFill="1" applyBorder="1" applyAlignment="1">
      <alignment horizontal="center" vertical="center" wrapText="1"/>
    </xf>
    <xf numFmtId="49" fontId="21" fillId="13" borderId="7" xfId="3" applyNumberFormat="1" applyFont="1" applyFill="1" applyBorder="1" applyAlignment="1">
      <alignment horizontal="center" vertical="center" wrapText="1"/>
    </xf>
    <xf numFmtId="0" fontId="21" fillId="0" borderId="114" xfId="3" applyFont="1" applyBorder="1" applyAlignment="1">
      <alignment horizontal="center" vertical="center" wrapText="1"/>
    </xf>
    <xf numFmtId="0" fontId="25" fillId="0" borderId="12" xfId="3" applyFont="1" applyBorder="1" applyAlignment="1">
      <alignment horizontal="center" vertical="center" wrapText="1"/>
    </xf>
    <xf numFmtId="0" fontId="25" fillId="0" borderId="12" xfId="3" applyFont="1" applyBorder="1" applyAlignment="1">
      <alignment horizontal="center" vertical="center"/>
    </xf>
    <xf numFmtId="0" fontId="124" fillId="0" borderId="97" xfId="3" applyFont="1" applyBorder="1" applyAlignment="1">
      <alignment horizontal="center" vertical="center" wrapText="1"/>
    </xf>
    <xf numFmtId="0" fontId="25" fillId="0" borderId="0" xfId="3" applyFont="1" applyAlignment="1">
      <alignment horizontal="center" vertical="center"/>
    </xf>
    <xf numFmtId="4" fontId="21" fillId="5" borderId="12" xfId="3" applyNumberFormat="1" applyFont="1" applyFill="1" applyBorder="1" applyAlignment="1">
      <alignment horizontal="right" vertical="center" wrapText="1"/>
    </xf>
    <xf numFmtId="4" fontId="21" fillId="5" borderId="97" xfId="3" applyNumberFormat="1" applyFont="1" applyFill="1" applyBorder="1" applyAlignment="1">
      <alignment horizontal="right" vertical="center" wrapText="1"/>
    </xf>
    <xf numFmtId="0" fontId="20" fillId="5" borderId="0" xfId="3" applyFont="1" applyFill="1"/>
    <xf numFmtId="0" fontId="55" fillId="13" borderId="93" xfId="5" applyFont="1" applyFill="1" applyBorder="1" applyAlignment="1">
      <alignment horizontal="center" vertical="center"/>
    </xf>
    <xf numFmtId="4" fontId="21" fillId="13" borderId="12" xfId="3" applyNumberFormat="1" applyFont="1" applyFill="1" applyBorder="1" applyAlignment="1">
      <alignment horizontal="right" vertical="center"/>
    </xf>
    <xf numFmtId="4" fontId="21" fillId="13" borderId="97" xfId="3" applyNumberFormat="1" applyFont="1" applyFill="1" applyBorder="1" applyAlignment="1">
      <alignment horizontal="right" vertical="center" wrapText="1"/>
    </xf>
    <xf numFmtId="0" fontId="122" fillId="0" borderId="0" xfId="3" applyFont="1"/>
    <xf numFmtId="0" fontId="20" fillId="0" borderId="93" xfId="5" applyFont="1" applyBorder="1" applyAlignment="1">
      <alignment horizontal="center" vertical="center"/>
    </xf>
    <xf numFmtId="4" fontId="20" fillId="0" borderId="12" xfId="3" applyNumberFormat="1" applyFont="1" applyBorder="1" applyAlignment="1" applyProtection="1">
      <alignment horizontal="right" vertical="center"/>
      <protection locked="0"/>
    </xf>
    <xf numFmtId="4" fontId="20" fillId="0" borderId="97" xfId="3" applyNumberFormat="1" applyFont="1" applyBorder="1" applyAlignment="1">
      <alignment horizontal="right" vertical="center"/>
    </xf>
    <xf numFmtId="4" fontId="21" fillId="13" borderId="12" xfId="3" applyNumberFormat="1" applyFont="1" applyFill="1" applyBorder="1" applyAlignment="1">
      <alignment horizontal="right" vertical="center" wrapText="1"/>
    </xf>
    <xf numFmtId="0" fontId="104" fillId="0" borderId="0" xfId="3" applyFont="1"/>
    <xf numFmtId="0" fontId="37" fillId="0" borderId="0" xfId="3"/>
    <xf numFmtId="0" fontId="125" fillId="0" borderId="0" xfId="3" applyFont="1"/>
    <xf numFmtId="4" fontId="21" fillId="13" borderId="97" xfId="3" applyNumberFormat="1" applyFont="1" applyFill="1" applyBorder="1" applyAlignment="1">
      <alignment horizontal="right" vertical="center"/>
    </xf>
    <xf numFmtId="0" fontId="20" fillId="0" borderId="98" xfId="5" applyFont="1" applyBorder="1" applyAlignment="1">
      <alignment horizontal="center" vertical="center"/>
    </xf>
    <xf numFmtId="0" fontId="126" fillId="0" borderId="0" xfId="3" applyFont="1" applyAlignment="1">
      <alignment horizontal="center"/>
    </xf>
    <xf numFmtId="0" fontId="126" fillId="0" borderId="0" xfId="3" applyFont="1"/>
    <xf numFmtId="0" fontId="126" fillId="0" borderId="0" xfId="5" applyFont="1" applyAlignment="1">
      <alignment vertical="center"/>
    </xf>
    <xf numFmtId="0" fontId="27" fillId="0" borderId="0" xfId="3" applyFont="1"/>
    <xf numFmtId="4" fontId="27" fillId="0" borderId="0" xfId="5" applyNumberFormat="1" applyFont="1" applyAlignment="1">
      <alignment vertical="center"/>
    </xf>
    <xf numFmtId="0" fontId="25" fillId="0" borderId="0" xfId="3" applyFont="1" applyAlignment="1">
      <alignment horizontal="center"/>
    </xf>
    <xf numFmtId="0" fontId="25" fillId="0" borderId="0" xfId="3" applyFont="1"/>
    <xf numFmtId="0" fontId="25" fillId="0" borderId="0" xfId="5" applyFont="1" applyAlignment="1">
      <alignment vertical="center"/>
    </xf>
    <xf numFmtId="0" fontId="20" fillId="0" borderId="0" xfId="3" applyFont="1" applyAlignment="1">
      <alignment horizontal="left" vertical="center"/>
    </xf>
    <xf numFmtId="0" fontId="81" fillId="0" borderId="0" xfId="3" applyFont="1" applyAlignment="1">
      <alignment horizontal="right" vertical="center"/>
    </xf>
    <xf numFmtId="0" fontId="78" fillId="0" borderId="0" xfId="3" applyFont="1" applyAlignment="1">
      <alignment horizontal="center" vertical="center" wrapText="1"/>
    </xf>
    <xf numFmtId="0" fontId="66" fillId="0" borderId="0" xfId="4" applyFont="1" applyAlignment="1">
      <alignment horizontal="left" wrapText="1"/>
    </xf>
    <xf numFmtId="0" fontId="72" fillId="0" borderId="0" xfId="4" applyFont="1" applyAlignment="1">
      <alignment horizontal="left" wrapText="1"/>
    </xf>
    <xf numFmtId="0" fontId="75" fillId="0" borderId="0" xfId="3" applyFont="1" applyAlignment="1">
      <alignment horizontal="left" vertical="top" wrapText="1"/>
    </xf>
    <xf numFmtId="0" fontId="75" fillId="0" borderId="0" xfId="3" applyFont="1" applyAlignment="1">
      <alignment horizontal="left" vertical="center" wrapText="1"/>
    </xf>
    <xf numFmtId="0" fontId="77" fillId="0" borderId="0" xfId="4" applyFont="1" applyAlignment="1">
      <alignment horizontal="left" wrapText="1"/>
    </xf>
    <xf numFmtId="0" fontId="85" fillId="0" borderId="0" xfId="3" applyFont="1" applyAlignment="1">
      <alignment horizontal="left"/>
    </xf>
    <xf numFmtId="0" fontId="51" fillId="0" borderId="0" xfId="3" applyFont="1" applyAlignment="1">
      <alignment horizontal="center" vertical="center"/>
    </xf>
    <xf numFmtId="0" fontId="81" fillId="0" borderId="0" xfId="3" applyFont="1" applyAlignment="1">
      <alignment horizontal="center" vertical="center" wrapText="1"/>
    </xf>
    <xf numFmtId="0" fontId="81" fillId="0" borderId="0" xfId="3" applyFont="1" applyAlignment="1">
      <alignment horizontal="center" vertical="center"/>
    </xf>
    <xf numFmtId="0" fontId="87" fillId="0" borderId="0" xfId="3" applyFont="1" applyAlignment="1">
      <alignment horizontal="left"/>
    </xf>
    <xf numFmtId="0" fontId="38" fillId="0" borderId="0" xfId="6" applyFont="1" applyAlignment="1">
      <alignment horizontal="left" wrapText="1"/>
    </xf>
    <xf numFmtId="0" fontId="89" fillId="0" borderId="3" xfId="3" applyFont="1" applyFill="1" applyBorder="1" applyAlignment="1">
      <alignment horizontal="center" vertical="center" wrapText="1"/>
    </xf>
    <xf numFmtId="0" fontId="89" fillId="0" borderId="4" xfId="3" applyFont="1" applyFill="1" applyBorder="1" applyAlignment="1">
      <alignment horizontal="center" vertical="center" wrapText="1"/>
    </xf>
    <xf numFmtId="0" fontId="89" fillId="0" borderId="5" xfId="3" applyFont="1" applyFill="1" applyBorder="1" applyAlignment="1">
      <alignment horizontal="center" vertical="center" wrapText="1"/>
    </xf>
    <xf numFmtId="14" fontId="51" fillId="0" borderId="0" xfId="3" applyNumberFormat="1" applyFont="1" applyAlignment="1">
      <alignment horizontal="center" vertical="center"/>
    </xf>
    <xf numFmtId="0" fontId="92" fillId="0" borderId="0" xfId="7" applyFont="1" applyAlignment="1">
      <alignment horizontal="center" vertical="center" wrapText="1"/>
    </xf>
    <xf numFmtId="0" fontId="95" fillId="0" borderId="0" xfId="7" applyFont="1" applyFill="1" applyAlignment="1">
      <alignment horizontal="left" vertical="center" wrapText="1"/>
    </xf>
    <xf numFmtId="0" fontId="92" fillId="0" borderId="0" xfId="6" applyFont="1" applyAlignment="1">
      <alignment horizontal="center" wrapText="1"/>
    </xf>
    <xf numFmtId="0" fontId="96" fillId="0" borderId="0" xfId="7" applyFont="1" applyAlignment="1">
      <alignment horizontal="center" vertical="center" wrapText="1"/>
    </xf>
    <xf numFmtId="0" fontId="51" fillId="0" borderId="0" xfId="6" applyFont="1" applyAlignment="1">
      <alignment horizontal="left" wrapText="1"/>
    </xf>
    <xf numFmtId="0" fontId="37" fillId="0" borderId="0" xfId="3" applyAlignment="1">
      <alignment horizontal="left" wrapText="1"/>
    </xf>
    <xf numFmtId="0" fontId="75" fillId="0" borderId="0" xfId="3" applyFont="1" applyAlignment="1">
      <alignment vertical="center" wrapText="1"/>
    </xf>
    <xf numFmtId="0" fontId="99" fillId="0" borderId="0" xfId="3" applyFont="1" applyBorder="1" applyAlignment="1">
      <alignment horizontal="center" vertical="center" wrapText="1"/>
    </xf>
    <xf numFmtId="4" fontId="82" fillId="0" borderId="3" xfId="3" applyNumberFormat="1" applyFont="1" applyFill="1" applyBorder="1" applyAlignment="1">
      <alignment horizontal="center" vertical="center"/>
    </xf>
    <xf numFmtId="4" fontId="82" fillId="0" borderId="4" xfId="3" applyNumberFormat="1" applyFont="1" applyFill="1" applyBorder="1" applyAlignment="1">
      <alignment horizontal="center" vertical="center"/>
    </xf>
    <xf numFmtId="0" fontId="102" fillId="0" borderId="0" xfId="3" applyFont="1" applyAlignment="1">
      <alignment horizontal="left" wrapText="1"/>
    </xf>
    <xf numFmtId="0" fontId="103" fillId="0" borderId="0" xfId="6" applyFont="1" applyAlignment="1">
      <alignment horizontal="left" wrapText="1"/>
    </xf>
    <xf numFmtId="0" fontId="41" fillId="6" borderId="3" xfId="3" applyFont="1" applyFill="1" applyBorder="1" applyAlignment="1">
      <alignment horizontal="center" vertical="center" wrapText="1"/>
    </xf>
    <xf numFmtId="0" fontId="41" fillId="6" borderId="4" xfId="3" applyFont="1" applyFill="1" applyBorder="1" applyAlignment="1">
      <alignment horizontal="center" vertical="center" wrapText="1"/>
    </xf>
    <xf numFmtId="0" fontId="51" fillId="0" borderId="60" xfId="3" applyFont="1" applyBorder="1" applyAlignment="1"/>
    <xf numFmtId="0" fontId="51" fillId="0" borderId="61" xfId="3" applyFont="1" applyBorder="1" applyAlignment="1"/>
    <xf numFmtId="0" fontId="75" fillId="0" borderId="0" xfId="3" applyFont="1" applyAlignment="1">
      <alignment horizontal="left" vertical="top"/>
    </xf>
    <xf numFmtId="0" fontId="75" fillId="0" borderId="0" xfId="3" applyFont="1" applyAlignment="1">
      <alignment horizontal="left" vertical="center"/>
    </xf>
    <xf numFmtId="0" fontId="110" fillId="0" borderId="0" xfId="3" applyFont="1" applyAlignment="1">
      <alignment horizontal="center" vertical="center" wrapText="1"/>
    </xf>
    <xf numFmtId="0" fontId="84" fillId="0" borderId="4" xfId="3" applyFont="1" applyFill="1" applyBorder="1" applyAlignment="1" applyProtection="1">
      <alignment horizontal="center" vertical="center" wrapText="1"/>
    </xf>
    <xf numFmtId="0" fontId="81" fillId="0" borderId="0" xfId="3" applyFont="1" applyAlignment="1">
      <alignment horizontal="left" vertical="center"/>
    </xf>
    <xf numFmtId="49" fontId="82" fillId="9" borderId="81" xfId="3" applyNumberFormat="1" applyFont="1" applyFill="1" applyBorder="1" applyAlignment="1" applyProtection="1">
      <alignment horizontal="left" vertical="center"/>
    </xf>
    <xf numFmtId="49" fontId="82" fillId="9" borderId="59" xfId="3" applyNumberFormat="1" applyFont="1" applyFill="1" applyBorder="1" applyAlignment="1" applyProtection="1">
      <alignment horizontal="left" vertical="center"/>
    </xf>
    <xf numFmtId="49" fontId="51" fillId="0" borderId="81" xfId="3" applyNumberFormat="1" applyFont="1" applyFill="1" applyBorder="1" applyAlignment="1" applyProtection="1">
      <alignment horizontal="left" vertical="center" wrapText="1"/>
    </xf>
    <xf numFmtId="49" fontId="51" fillId="0" borderId="59" xfId="3" applyNumberFormat="1" applyFont="1" applyFill="1" applyBorder="1" applyAlignment="1" applyProtection="1">
      <alignment horizontal="left" vertical="center" wrapText="1"/>
    </xf>
    <xf numFmtId="49" fontId="51" fillId="0" borderId="80" xfId="3" applyNumberFormat="1" applyFont="1" applyFill="1" applyBorder="1" applyAlignment="1" applyProtection="1">
      <alignment horizontal="left" vertical="center" wrapText="1"/>
    </xf>
    <xf numFmtId="49" fontId="51" fillId="0" borderId="69" xfId="3" applyNumberFormat="1" applyFont="1" applyFill="1" applyBorder="1" applyAlignment="1" applyProtection="1">
      <alignment horizontal="left" vertical="center" wrapText="1"/>
    </xf>
    <xf numFmtId="0" fontId="81" fillId="0" borderId="0" xfId="3" applyFont="1" applyAlignment="1">
      <alignment vertical="top" wrapText="1"/>
    </xf>
    <xf numFmtId="0" fontId="20" fillId="0" borderId="0" xfId="3" applyFont="1" applyAlignment="1">
      <alignment vertical="top" wrapText="1"/>
    </xf>
    <xf numFmtId="0" fontId="75" fillId="0" borderId="0" xfId="3" applyFont="1" applyBorder="1" applyAlignment="1">
      <alignment horizontal="left" vertical="center"/>
    </xf>
    <xf numFmtId="0" fontId="117" fillId="0" borderId="0" xfId="3" applyFont="1" applyBorder="1" applyAlignment="1">
      <alignment horizontal="center" vertical="center" wrapText="1"/>
    </xf>
    <xf numFmtId="0" fontId="120" fillId="0" borderId="0" xfId="3" applyFont="1" applyBorder="1" applyAlignment="1">
      <alignment horizontal="center" vertical="center" wrapText="1"/>
    </xf>
    <xf numFmtId="0" fontId="76" fillId="12" borderId="124" xfId="3" applyFont="1" applyFill="1" applyBorder="1" applyAlignment="1">
      <alignment horizontal="center" vertical="center"/>
    </xf>
    <xf numFmtId="0" fontId="81" fillId="0" borderId="0" xfId="3" applyFont="1" applyBorder="1" applyAlignment="1">
      <alignment horizontal="right" vertical="center"/>
    </xf>
    <xf numFmtId="0" fontId="81" fillId="0" borderId="0" xfId="3" applyFont="1" applyBorder="1" applyAlignment="1">
      <alignment horizontal="left" vertical="center"/>
    </xf>
    <xf numFmtId="0" fontId="81" fillId="0" borderId="0" xfId="3" applyFont="1" applyBorder="1" applyAlignment="1">
      <alignment horizontal="right" vertical="center" wrapText="1"/>
    </xf>
    <xf numFmtId="0" fontId="41" fillId="0" borderId="0" xfId="3" applyFont="1" applyFill="1" applyBorder="1" applyAlignment="1">
      <alignment horizontal="left"/>
    </xf>
    <xf numFmtId="0" fontId="115" fillId="0" borderId="0" xfId="3" applyFont="1" applyFill="1" applyAlignment="1">
      <alignment horizontal="left" vertical="center" wrapText="1"/>
    </xf>
    <xf numFmtId="0" fontId="116" fillId="0" borderId="0" xfId="3" applyFont="1" applyFill="1" applyAlignment="1">
      <alignment wrapText="1"/>
    </xf>
    <xf numFmtId="0" fontId="88" fillId="0" borderId="0" xfId="6" applyFont="1" applyAlignment="1">
      <alignment horizontal="left" wrapText="1"/>
    </xf>
    <xf numFmtId="0" fontId="116" fillId="0" borderId="0" xfId="3" applyFont="1" applyAlignment="1">
      <alignment horizontal="left" wrapText="1"/>
    </xf>
    <xf numFmtId="0" fontId="75" fillId="0" borderId="0" xfId="3" applyFont="1" applyBorder="1" applyAlignment="1">
      <alignment horizontal="left" vertical="top"/>
    </xf>
    <xf numFmtId="0" fontId="83" fillId="0" borderId="0" xfId="3" applyFont="1" applyFill="1" applyAlignment="1">
      <alignment horizontal="left" vertical="center" wrapText="1"/>
    </xf>
    <xf numFmtId="0" fontId="37" fillId="0" borderId="0" xfId="3" applyFont="1" applyFill="1" applyAlignment="1">
      <alignment wrapText="1"/>
    </xf>
    <xf numFmtId="0" fontId="37" fillId="0" borderId="0" xfId="3" applyFill="1" applyAlignment="1">
      <alignment wrapText="1"/>
    </xf>
    <xf numFmtId="0" fontId="117" fillId="0" borderId="0" xfId="3" applyFont="1" applyFill="1" applyBorder="1" applyAlignment="1">
      <alignment horizontal="center" vertical="center" wrapText="1"/>
    </xf>
    <xf numFmtId="0" fontId="41" fillId="0" borderId="0" xfId="3" applyFont="1" applyBorder="1" applyAlignment="1">
      <alignment horizontal="left"/>
    </xf>
    <xf numFmtId="0" fontId="121" fillId="0" borderId="0" xfId="3" applyFont="1" applyFill="1" applyAlignment="1">
      <alignment horizontal="center" vertical="center" wrapText="1"/>
    </xf>
    <xf numFmtId="0" fontId="20" fillId="0" borderId="73" xfId="5" applyFont="1" applyBorder="1" applyAlignment="1">
      <alignment horizontal="left" vertical="center"/>
    </xf>
    <xf numFmtId="0" fontId="20" fillId="0" borderId="69" xfId="5" applyFont="1" applyBorder="1" applyAlignment="1">
      <alignment horizontal="left" vertical="center"/>
    </xf>
    <xf numFmtId="0" fontId="51" fillId="0" borderId="0" xfId="3" applyFont="1" applyAlignment="1">
      <alignment horizontal="left" vertical="center"/>
    </xf>
    <xf numFmtId="0" fontId="20" fillId="0" borderId="63" xfId="5" applyFont="1" applyBorder="1" applyAlignment="1">
      <alignment horizontal="left" vertical="center"/>
    </xf>
    <xf numFmtId="0" fontId="20" fillId="0" borderId="12" xfId="5" applyFont="1" applyBorder="1" applyAlignment="1">
      <alignment horizontal="left" vertical="center"/>
    </xf>
    <xf numFmtId="0" fontId="55" fillId="13" borderId="63" xfId="5" applyFont="1" applyFill="1" applyBorder="1" applyAlignment="1">
      <alignment horizontal="left" vertical="center"/>
    </xf>
    <xf numFmtId="0" fontId="55" fillId="13" borderId="12" xfId="5" applyFont="1" applyFill="1" applyBorder="1" applyAlignment="1">
      <alignment horizontal="left" vertical="center"/>
    </xf>
    <xf numFmtId="49" fontId="20" fillId="0" borderId="63" xfId="5" applyNumberFormat="1" applyFont="1" applyBorder="1" applyAlignment="1">
      <alignment horizontal="left" vertical="center"/>
    </xf>
    <xf numFmtId="49" fontId="20" fillId="0" borderId="12" xfId="5" applyNumberFormat="1" applyFont="1" applyBorder="1" applyAlignment="1">
      <alignment horizontal="left" vertical="center"/>
    </xf>
    <xf numFmtId="49" fontId="55" fillId="13" borderId="63" xfId="5" applyNumberFormat="1" applyFont="1" applyFill="1" applyBorder="1" applyAlignment="1">
      <alignment horizontal="left" vertical="center" wrapText="1"/>
    </xf>
    <xf numFmtId="49" fontId="55" fillId="13" borderId="12" xfId="5" applyNumberFormat="1" applyFont="1" applyFill="1" applyBorder="1" applyAlignment="1">
      <alignment horizontal="left" vertical="center" wrapText="1"/>
    </xf>
    <xf numFmtId="49" fontId="19" fillId="0" borderId="63" xfId="5" applyNumberFormat="1" applyFont="1" applyBorder="1" applyAlignment="1">
      <alignment horizontal="left" vertical="center"/>
    </xf>
    <xf numFmtId="49" fontId="19" fillId="0" borderId="12" xfId="5" applyNumberFormat="1" applyFont="1" applyBorder="1" applyAlignment="1">
      <alignment horizontal="left" vertical="center"/>
    </xf>
    <xf numFmtId="49" fontId="55" fillId="13" borderId="63" xfId="5" applyNumberFormat="1" applyFont="1" applyFill="1" applyBorder="1" applyAlignment="1">
      <alignment horizontal="left" vertical="center"/>
    </xf>
    <xf numFmtId="49" fontId="55" fillId="13" borderId="12" xfId="5" applyNumberFormat="1" applyFont="1" applyFill="1" applyBorder="1" applyAlignment="1">
      <alignment horizontal="left" vertical="center"/>
    </xf>
    <xf numFmtId="0" fontId="38" fillId="0" borderId="0" xfId="6" applyFont="1" applyAlignment="1">
      <alignment wrapText="1"/>
    </xf>
    <xf numFmtId="0" fontId="120" fillId="0" borderId="0" xfId="3" applyFont="1" applyAlignment="1">
      <alignment horizontal="center" vertical="center" wrapText="1"/>
    </xf>
    <xf numFmtId="0" fontId="55" fillId="0" borderId="56" xfId="3" applyFont="1" applyBorder="1" applyAlignment="1">
      <alignment horizontal="center" vertical="center" wrapText="1"/>
    </xf>
    <xf numFmtId="0" fontId="55" fillId="0" borderId="95" xfId="3" applyFont="1" applyBorder="1" applyAlignment="1">
      <alignment horizontal="center" vertical="center" wrapText="1"/>
    </xf>
    <xf numFmtId="0" fontId="20" fillId="0" borderId="93" xfId="3" applyFont="1" applyBorder="1" applyAlignment="1">
      <alignment horizontal="center" vertical="center" wrapText="1"/>
    </xf>
    <xf numFmtId="0" fontId="123" fillId="0" borderId="93" xfId="3" applyFont="1" applyBorder="1" applyAlignment="1">
      <alignment horizontal="center" vertical="center" wrapText="1"/>
    </xf>
    <xf numFmtId="0" fontId="123" fillId="0" borderId="59" xfId="3" applyFont="1" applyBorder="1" applyAlignment="1">
      <alignment horizontal="center" vertical="center" wrapText="1"/>
    </xf>
    <xf numFmtId="0" fontId="55" fillId="5" borderId="63" xfId="3" applyFont="1" applyFill="1" applyBorder="1" applyAlignment="1">
      <alignment horizontal="left" vertical="center" wrapText="1"/>
    </xf>
    <xf numFmtId="0" fontId="55" fillId="5" borderId="12" xfId="3" applyFont="1" applyFill="1" applyBorder="1" applyAlignment="1">
      <alignment vertical="center" wrapText="1"/>
    </xf>
    <xf numFmtId="0" fontId="72" fillId="0" borderId="0" xfId="1" applyFont="1" applyAlignment="1">
      <alignment horizontal="left" vertical="center"/>
    </xf>
    <xf numFmtId="0" fontId="72" fillId="0" borderId="0" xfId="1" applyFont="1" applyAlignment="1">
      <alignment horizontal="center" vertical="center"/>
    </xf>
    <xf numFmtId="0" fontId="68" fillId="0" borderId="0" xfId="1" applyFont="1" applyAlignment="1">
      <alignment horizontal="center" vertical="center"/>
    </xf>
    <xf numFmtId="43" fontId="66" fillId="0" borderId="0" xfId="1" applyNumberFormat="1" applyFont="1" applyAlignment="1">
      <alignment horizontal="center" vertical="top" wrapText="1"/>
    </xf>
    <xf numFmtId="0" fontId="67" fillId="0" borderId="0" xfId="1" applyFont="1" applyBorder="1" applyAlignment="1">
      <alignment horizontal="center" vertical="center" wrapText="1"/>
    </xf>
    <xf numFmtId="0" fontId="72" fillId="0" borderId="0" xfId="1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vertical="center" wrapText="1"/>
    </xf>
    <xf numFmtId="0" fontId="7" fillId="2" borderId="12" xfId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8" fillId="0" borderId="16" xfId="0" applyFont="1" applyBorder="1"/>
    <xf numFmtId="0" fontId="8" fillId="0" borderId="17" xfId="0" applyFont="1" applyBorder="1"/>
    <xf numFmtId="0" fontId="8" fillId="0" borderId="19" xfId="0" applyFont="1" applyBorder="1"/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2" borderId="10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0" borderId="18" xfId="0" applyFont="1" applyBorder="1"/>
    <xf numFmtId="0" fontId="16" fillId="0" borderId="16" xfId="0" applyFont="1" applyBorder="1"/>
    <xf numFmtId="0" fontId="16" fillId="0" borderId="19" xfId="0" applyFont="1" applyBorder="1"/>
    <xf numFmtId="0" fontId="2" fillId="0" borderId="0" xfId="0" applyFont="1" applyAlignment="1">
      <alignment horizontal="left"/>
    </xf>
    <xf numFmtId="0" fontId="14" fillId="3" borderId="27" xfId="0" applyFont="1" applyFill="1" applyBorder="1" applyAlignment="1">
      <alignment horizontal="center" wrapText="1"/>
    </xf>
    <xf numFmtId="0" fontId="14" fillId="3" borderId="28" xfId="0" applyFont="1" applyFill="1" applyBorder="1" applyAlignment="1">
      <alignment horizontal="center" wrapText="1"/>
    </xf>
    <xf numFmtId="0" fontId="14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4" fillId="3" borderId="30" xfId="0" applyFont="1" applyFill="1" applyBorder="1" applyAlignment="1">
      <alignment horizontal="center" wrapText="1"/>
    </xf>
    <xf numFmtId="0" fontId="14" fillId="3" borderId="31" xfId="0" applyFont="1" applyFill="1" applyBorder="1" applyAlignment="1">
      <alignment horizontal="center" wrapText="1"/>
    </xf>
    <xf numFmtId="0" fontId="14" fillId="3" borderId="11" xfId="0" applyFont="1" applyFill="1" applyBorder="1" applyAlignment="1">
      <alignment horizontal="center" wrapText="1"/>
    </xf>
    <xf numFmtId="0" fontId="14" fillId="3" borderId="33" xfId="0" applyFont="1" applyFill="1" applyBorder="1" applyAlignment="1">
      <alignment horizontal="center" wrapText="1"/>
    </xf>
    <xf numFmtId="0" fontId="15" fillId="4" borderId="16" xfId="0" applyFont="1" applyFill="1" applyBorder="1" applyAlignment="1"/>
    <xf numFmtId="0" fontId="15" fillId="4" borderId="18" xfId="0" applyFont="1" applyFill="1" applyBorder="1" applyAlignment="1"/>
    <xf numFmtId="0" fontId="0" fillId="0" borderId="19" xfId="0" applyBorder="1" applyAlignment="1"/>
    <xf numFmtId="0" fontId="14" fillId="3" borderId="16" xfId="0" applyFont="1" applyFill="1" applyBorder="1"/>
    <xf numFmtId="0" fontId="14" fillId="3" borderId="19" xfId="0" applyFont="1" applyFill="1" applyBorder="1"/>
    <xf numFmtId="0" fontId="14" fillId="4" borderId="16" xfId="0" applyFont="1" applyFill="1" applyBorder="1"/>
    <xf numFmtId="0" fontId="14" fillId="4" borderId="19" xfId="0" applyFont="1" applyFill="1" applyBorder="1"/>
    <xf numFmtId="0" fontId="16" fillId="0" borderId="36" xfId="0" applyFont="1" applyBorder="1"/>
    <xf numFmtId="0" fontId="16" fillId="0" borderId="37" xfId="0" applyFont="1" applyBorder="1"/>
    <xf numFmtId="0" fontId="14" fillId="4" borderId="39" xfId="0" applyFont="1" applyFill="1" applyBorder="1"/>
    <xf numFmtId="0" fontId="14" fillId="4" borderId="40" xfId="0" applyFont="1" applyFill="1" applyBorder="1"/>
    <xf numFmtId="4" fontId="17" fillId="0" borderId="41" xfId="0" applyNumberFormat="1" applyFont="1" applyFill="1" applyBorder="1" applyAlignment="1">
      <alignment vertical="center"/>
    </xf>
    <xf numFmtId="4" fontId="17" fillId="0" borderId="18" xfId="0" applyNumberFormat="1" applyFont="1" applyFill="1" applyBorder="1" applyAlignment="1">
      <alignment vertical="center"/>
    </xf>
    <xf numFmtId="14" fontId="10" fillId="0" borderId="0" xfId="0" applyNumberFormat="1" applyFont="1" applyBorder="1" applyAlignment="1">
      <alignment horizontal="center" wrapText="1"/>
    </xf>
    <xf numFmtId="0" fontId="10" fillId="0" borderId="0" xfId="0" applyFont="1" applyAlignment="1"/>
    <xf numFmtId="0" fontId="16" fillId="0" borderId="16" xfId="0" applyFont="1" applyFill="1" applyBorder="1"/>
    <xf numFmtId="0" fontId="16" fillId="0" borderId="19" xfId="0" applyFont="1" applyFill="1" applyBorder="1"/>
    <xf numFmtId="0" fontId="14" fillId="0" borderId="16" xfId="0" applyFont="1" applyFill="1" applyBorder="1"/>
    <xf numFmtId="0" fontId="14" fillId="0" borderId="19" xfId="0" applyFont="1" applyFill="1" applyBorder="1"/>
    <xf numFmtId="0" fontId="14" fillId="3" borderId="42" xfId="0" applyFont="1" applyFill="1" applyBorder="1"/>
    <xf numFmtId="0" fontId="14" fillId="3" borderId="43" xfId="0" applyFont="1" applyFill="1" applyBorder="1"/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14" fontId="23" fillId="0" borderId="17" xfId="0" applyNumberFormat="1" applyFont="1" applyBorder="1" applyAlignment="1">
      <alignment horizontal="left" wrapText="1"/>
    </xf>
    <xf numFmtId="0" fontId="23" fillId="0" borderId="17" xfId="0" applyFont="1" applyBorder="1" applyAlignment="1">
      <alignment horizontal="left" wrapText="1"/>
    </xf>
    <xf numFmtId="14" fontId="10" fillId="0" borderId="0" xfId="0" applyNumberFormat="1" applyFont="1" applyAlignment="1">
      <alignment horizontal="center" wrapText="1"/>
    </xf>
    <xf numFmtId="0" fontId="0" fillId="0" borderId="0" xfId="0"/>
    <xf numFmtId="14" fontId="23" fillId="0" borderId="0" xfId="0" applyNumberFormat="1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5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5" fillId="3" borderId="56" xfId="0" applyFont="1" applyFill="1" applyBorder="1" applyAlignment="1">
      <alignment horizontal="center" wrapText="1"/>
    </xf>
    <xf numFmtId="0" fontId="5" fillId="3" borderId="57" xfId="0" applyFont="1" applyFill="1" applyBorder="1" applyAlignment="1">
      <alignment horizontal="center" wrapText="1"/>
    </xf>
    <xf numFmtId="0" fontId="5" fillId="3" borderId="48" xfId="0" applyFont="1" applyFill="1" applyBorder="1" applyAlignment="1">
      <alignment horizontal="center" wrapText="1"/>
    </xf>
    <xf numFmtId="14" fontId="23" fillId="0" borderId="0" xfId="0" applyNumberFormat="1" applyFont="1" applyBorder="1" applyAlignment="1">
      <alignment horizontal="left" wrapText="1"/>
    </xf>
    <xf numFmtId="0" fontId="23" fillId="0" borderId="0" xfId="0" applyFont="1" applyBorder="1" applyAlignment="1">
      <alignment horizontal="left" wrapText="1"/>
    </xf>
    <xf numFmtId="0" fontId="10" fillId="0" borderId="0" xfId="0" applyFont="1" applyAlignment="1">
      <alignment horizontal="center"/>
    </xf>
    <xf numFmtId="0" fontId="24" fillId="0" borderId="30" xfId="0" applyFont="1" applyBorder="1" applyAlignment="1">
      <alignment wrapText="1"/>
    </xf>
    <xf numFmtId="0" fontId="24" fillId="0" borderId="77" xfId="0" applyFont="1" applyBorder="1" applyAlignment="1">
      <alignment wrapText="1"/>
    </xf>
    <xf numFmtId="14" fontId="29" fillId="0" borderId="0" xfId="0" applyNumberFormat="1" applyFont="1" applyAlignment="1">
      <alignment horizontal="left" wrapText="1"/>
    </xf>
    <xf numFmtId="0" fontId="29" fillId="0" borderId="0" xfId="0" applyFont="1" applyAlignment="1">
      <alignment horizontal="left" wrapText="1"/>
    </xf>
    <xf numFmtId="0" fontId="5" fillId="3" borderId="27" xfId="0" applyFont="1" applyFill="1" applyBorder="1" applyAlignment="1">
      <alignment wrapText="1"/>
    </xf>
    <xf numFmtId="0" fontId="5" fillId="3" borderId="75" xfId="0" applyFont="1" applyFill="1" applyBorder="1" applyAlignment="1">
      <alignment wrapText="1"/>
    </xf>
    <xf numFmtId="0" fontId="24" fillId="0" borderId="16" xfId="0" applyFont="1" applyBorder="1" applyAlignment="1">
      <alignment vertical="center" wrapText="1"/>
    </xf>
    <xf numFmtId="0" fontId="24" fillId="0" borderId="76" xfId="0" applyFont="1" applyBorder="1" applyAlignment="1">
      <alignment vertical="center" wrapText="1"/>
    </xf>
    <xf numFmtId="0" fontId="9" fillId="0" borderId="11" xfId="0" applyFont="1" applyBorder="1" applyAlignment="1">
      <alignment horizontal="left" wrapText="1" indent="1"/>
    </xf>
    <xf numFmtId="0" fontId="9" fillId="0" borderId="13" xfId="0" applyFont="1" applyBorder="1" applyAlignment="1">
      <alignment horizontal="left" wrapText="1" indent="1"/>
    </xf>
    <xf numFmtId="0" fontId="9" fillId="0" borderId="16" xfId="0" applyFont="1" applyBorder="1" applyAlignment="1">
      <alignment horizontal="left" wrapText="1" indent="1"/>
    </xf>
    <xf numFmtId="0" fontId="9" fillId="0" borderId="76" xfId="0" applyFont="1" applyBorder="1" applyAlignment="1">
      <alignment horizontal="left" wrapText="1" indent="1"/>
    </xf>
    <xf numFmtId="0" fontId="9" fillId="0" borderId="42" xfId="0" applyFont="1" applyBorder="1" applyAlignment="1">
      <alignment horizontal="left" wrapText="1" indent="1"/>
    </xf>
    <xf numFmtId="0" fontId="9" fillId="0" borderId="79" xfId="0" applyFont="1" applyBorder="1" applyAlignment="1">
      <alignment horizontal="left" wrapText="1" indent="1"/>
    </xf>
    <xf numFmtId="4" fontId="30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21" fillId="6" borderId="3" xfId="0" applyNumberFormat="1" applyFont="1" applyFill="1" applyBorder="1" applyAlignment="1">
      <alignment horizontal="center" vertical="center"/>
    </xf>
    <xf numFmtId="0" fontId="34" fillId="0" borderId="5" xfId="0" applyFont="1" applyBorder="1" applyAlignment="1">
      <alignment horizontal="center" vertical="center"/>
    </xf>
    <xf numFmtId="4" fontId="21" fillId="6" borderId="5" xfId="0" applyNumberFormat="1" applyFont="1" applyFill="1" applyBorder="1" applyAlignment="1">
      <alignment horizontal="center" vertical="center"/>
    </xf>
    <xf numFmtId="4" fontId="18" fillId="0" borderId="0" xfId="0" applyNumberFormat="1" applyFont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4" fontId="21" fillId="2" borderId="6" xfId="0" applyNumberFormat="1" applyFont="1" applyFill="1" applyBorder="1" applyAlignment="1" applyProtection="1">
      <alignment horizontal="center" vertical="center"/>
      <protection locked="0"/>
    </xf>
    <xf numFmtId="4" fontId="21" fillId="2" borderId="90" xfId="0" applyNumberFormat="1" applyFont="1" applyFill="1" applyBorder="1" applyAlignment="1" applyProtection="1">
      <alignment horizontal="center" vertical="center"/>
      <protection locked="0"/>
    </xf>
    <xf numFmtId="4" fontId="21" fillId="2" borderId="91" xfId="0" applyNumberFormat="1" applyFont="1" applyFill="1" applyBorder="1" applyAlignment="1" applyProtection="1">
      <alignment horizontal="center" vertical="center"/>
      <protection locked="0"/>
    </xf>
    <xf numFmtId="4" fontId="21" fillId="2" borderId="92" xfId="0" applyNumberFormat="1" applyFont="1" applyFill="1" applyBorder="1" applyAlignment="1" applyProtection="1">
      <alignment horizontal="center" vertical="center"/>
      <protection locked="0"/>
    </xf>
    <xf numFmtId="4" fontId="21" fillId="2" borderId="1" xfId="0" applyNumberFormat="1" applyFont="1" applyFill="1" applyBorder="1" applyAlignment="1" applyProtection="1">
      <alignment horizontal="center" vertical="center"/>
      <protection locked="0"/>
    </xf>
    <xf numFmtId="4" fontId="21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1" fillId="6" borderId="29" xfId="0" applyNumberFormat="1" applyFont="1" applyFill="1" applyBorder="1" applyAlignment="1" applyProtection="1">
      <alignment horizontal="center" vertical="center" wrapText="1"/>
      <protection locked="0"/>
    </xf>
    <xf numFmtId="4" fontId="21" fillId="6" borderId="32" xfId="0" applyNumberFormat="1" applyFont="1" applyFill="1" applyBorder="1" applyAlignment="1" applyProtection="1">
      <alignment horizontal="center" vertical="center" wrapText="1"/>
      <protection locked="0"/>
    </xf>
    <xf numFmtId="4" fontId="20" fillId="0" borderId="56" xfId="0" applyNumberFormat="1" applyFont="1" applyBorder="1" applyAlignment="1" applyProtection="1">
      <alignment horizontal="left" vertical="center" wrapText="1"/>
      <protection locked="0"/>
    </xf>
    <xf numFmtId="4" fontId="20" fillId="0" borderId="57" xfId="0" applyNumberFormat="1" applyFont="1" applyBorder="1" applyAlignment="1" applyProtection="1">
      <alignment horizontal="left" vertical="center" wrapText="1"/>
      <protection locked="0"/>
    </xf>
    <xf numFmtId="4" fontId="20" fillId="0" borderId="48" xfId="0" applyNumberFormat="1" applyFont="1" applyBorder="1" applyAlignment="1" applyProtection="1">
      <alignment horizontal="left" vertical="center" wrapText="1"/>
      <protection locked="0"/>
    </xf>
    <xf numFmtId="4" fontId="20" fillId="0" borderId="93" xfId="0" applyNumberFormat="1" applyFont="1" applyBorder="1" applyAlignment="1" applyProtection="1">
      <alignment horizontal="left" vertical="center" wrapText="1"/>
      <protection locked="0"/>
    </xf>
    <xf numFmtId="0" fontId="24" fillId="0" borderId="81" xfId="0" applyFont="1" applyBorder="1" applyAlignment="1">
      <alignment horizontal="left" vertical="center" wrapText="1"/>
    </xf>
    <xf numFmtId="0" fontId="24" fillId="0" borderId="50" xfId="0" applyFont="1" applyBorder="1" applyAlignment="1">
      <alignment horizontal="left" vertical="center" wrapText="1"/>
    </xf>
    <xf numFmtId="4" fontId="20" fillId="0" borderId="94" xfId="0" applyNumberFormat="1" applyFont="1" applyBorder="1" applyAlignment="1" applyProtection="1">
      <alignment horizontal="left" vertical="center" wrapText="1"/>
      <protection locked="0"/>
    </xf>
    <xf numFmtId="4" fontId="20" fillId="0" borderId="89" xfId="0" applyNumberFormat="1" applyFont="1" applyBorder="1" applyAlignment="1" applyProtection="1">
      <alignment horizontal="left" vertical="center" wrapText="1"/>
      <protection locked="0"/>
    </xf>
    <xf numFmtId="4" fontId="20" fillId="0" borderId="62" xfId="0" applyNumberFormat="1" applyFont="1" applyBorder="1" applyAlignment="1" applyProtection="1">
      <alignment horizontal="left" vertical="center" wrapText="1"/>
      <protection locked="0"/>
    </xf>
    <xf numFmtId="44" fontId="35" fillId="2" borderId="3" xfId="2" applyFont="1" applyFill="1" applyBorder="1" applyAlignment="1" applyProtection="1">
      <alignment horizontal="left" vertical="center" wrapText="1"/>
      <protection locked="0"/>
    </xf>
    <xf numFmtId="44" fontId="35" fillId="2" borderId="4" xfId="2" applyFont="1" applyFill="1" applyBorder="1" applyAlignment="1" applyProtection="1">
      <alignment horizontal="left" vertical="center" wrapText="1"/>
      <protection locked="0"/>
    </xf>
    <xf numFmtId="44" fontId="35" fillId="2" borderId="5" xfId="2" applyFont="1" applyFill="1" applyBorder="1" applyAlignment="1" applyProtection="1">
      <alignment horizontal="left" vertical="center" wrapText="1"/>
      <protection locked="0"/>
    </xf>
    <xf numFmtId="4" fontId="35" fillId="0" borderId="98" xfId="0" applyNumberFormat="1" applyFont="1" applyBorder="1" applyAlignment="1" applyProtection="1">
      <alignment vertical="center" wrapText="1"/>
      <protection locked="0"/>
    </xf>
    <xf numFmtId="0" fontId="0" fillId="0" borderId="99" xfId="0" applyBorder="1" applyAlignment="1">
      <alignment vertical="center" wrapText="1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21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4" fontId="21" fillId="0" borderId="56" xfId="0" applyNumberFormat="1" applyFont="1" applyBorder="1" applyAlignment="1" applyProtection="1">
      <alignment vertical="center" wrapText="1"/>
      <protection locked="0"/>
    </xf>
    <xf numFmtId="0" fontId="0" fillId="0" borderId="95" xfId="0" applyBorder="1" applyAlignment="1">
      <alignment vertical="center" wrapText="1"/>
    </xf>
    <xf numFmtId="4" fontId="21" fillId="0" borderId="93" xfId="0" applyNumberFormat="1" applyFont="1" applyBorder="1" applyAlignment="1" applyProtection="1">
      <alignment vertical="center" wrapText="1"/>
      <protection locked="0"/>
    </xf>
    <xf numFmtId="0" fontId="0" fillId="0" borderId="59" xfId="0" applyBorder="1" applyAlignment="1">
      <alignment vertical="center" wrapText="1"/>
    </xf>
    <xf numFmtId="4" fontId="35" fillId="0" borderId="93" xfId="0" applyNumberFormat="1" applyFont="1" applyBorder="1" applyAlignment="1" applyProtection="1">
      <alignment vertical="center" wrapText="1"/>
      <protection locked="0"/>
    </xf>
    <xf numFmtId="4" fontId="42" fillId="0" borderId="93" xfId="0" applyNumberFormat="1" applyFont="1" applyBorder="1" applyAlignment="1" applyProtection="1">
      <alignment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 wrapText="1"/>
    </xf>
    <xf numFmtId="4" fontId="42" fillId="0" borderId="94" xfId="0" applyNumberFormat="1" applyFont="1" applyBorder="1" applyAlignment="1" applyProtection="1">
      <alignment horizontal="left" vertical="center" wrapText="1"/>
      <protection locked="0"/>
    </xf>
    <xf numFmtId="0" fontId="0" fillId="0" borderId="104" xfId="0" applyBorder="1" applyAlignment="1">
      <alignment vertical="center" wrapText="1"/>
    </xf>
    <xf numFmtId="4" fontId="42" fillId="0" borderId="93" xfId="0" applyNumberFormat="1" applyFont="1" applyBorder="1" applyAlignment="1" applyProtection="1">
      <alignment horizontal="left" vertical="center" wrapText="1"/>
      <protection locked="0"/>
    </xf>
    <xf numFmtId="4" fontId="42" fillId="0" borderId="93" xfId="0" applyNumberFormat="1" applyFont="1" applyBorder="1" applyAlignment="1">
      <alignment horizontal="left" vertical="center" wrapText="1"/>
    </xf>
    <xf numFmtId="4" fontId="43" fillId="0" borderId="105" xfId="0" applyNumberFormat="1" applyFont="1" applyBorder="1" applyAlignment="1" applyProtection="1">
      <alignment vertical="center" wrapText="1"/>
      <protection locked="0"/>
    </xf>
    <xf numFmtId="0" fontId="0" fillId="0" borderId="106" xfId="0" applyBorder="1" applyAlignment="1">
      <alignment vertical="center" wrapText="1"/>
    </xf>
    <xf numFmtId="0" fontId="0" fillId="0" borderId="101" xfId="0" applyBorder="1" applyAlignment="1">
      <alignment vertical="center"/>
    </xf>
    <xf numFmtId="4" fontId="36" fillId="0" borderId="93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5" fillId="6" borderId="5" xfId="0" applyNumberFormat="1" applyFont="1" applyFill="1" applyBorder="1" applyAlignment="1" applyProtection="1">
      <alignment vertical="center" wrapText="1"/>
      <protection locked="0"/>
    </xf>
    <xf numFmtId="4" fontId="36" fillId="0" borderId="56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98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36" fillId="0" borderId="98" xfId="0" applyNumberFormat="1" applyFont="1" applyBorder="1" applyAlignment="1">
      <alignment horizontal="left" vertical="center" wrapText="1"/>
    </xf>
    <xf numFmtId="4" fontId="36" fillId="0" borderId="54" xfId="0" applyNumberFormat="1" applyFont="1" applyBorder="1" applyAlignment="1">
      <alignment horizontal="left" vertical="center" wrapText="1"/>
    </xf>
    <xf numFmtId="4" fontId="35" fillId="6" borderId="3" xfId="0" applyNumberFormat="1" applyFont="1" applyFill="1" applyBorder="1" applyAlignment="1">
      <alignment horizontal="center" vertical="center" wrapText="1"/>
    </xf>
    <xf numFmtId="4" fontId="35" fillId="6" borderId="5" xfId="0" applyNumberFormat="1" applyFont="1" applyFill="1" applyBorder="1" applyAlignment="1">
      <alignment horizontal="center" vertical="center" wrapText="1"/>
    </xf>
    <xf numFmtId="4" fontId="36" fillId="0" borderId="56" xfId="0" applyNumberFormat="1" applyFont="1" applyBorder="1" applyAlignment="1">
      <alignment horizontal="left" vertical="center" wrapText="1"/>
    </xf>
    <xf numFmtId="4" fontId="36" fillId="0" borderId="48" xfId="0" applyNumberFormat="1" applyFont="1" applyBorder="1" applyAlignment="1">
      <alignment horizontal="left" vertical="center" wrapText="1"/>
    </xf>
    <xf numFmtId="4" fontId="35" fillId="2" borderId="3" xfId="0" applyNumberFormat="1" applyFont="1" applyFill="1" applyBorder="1" applyAlignment="1">
      <alignment horizontal="left" vertical="center" wrapText="1"/>
    </xf>
    <xf numFmtId="4" fontId="35" fillId="6" borderId="5" xfId="0" applyNumberFormat="1" applyFont="1" applyFill="1" applyBorder="1" applyAlignment="1">
      <alignment horizontal="left" vertical="center" wrapText="1"/>
    </xf>
    <xf numFmtId="49" fontId="10" fillId="0" borderId="0" xfId="0" applyNumberFormat="1" applyFont="1" applyAlignment="1">
      <alignment horizontal="center" wrapText="1"/>
    </xf>
    <xf numFmtId="0" fontId="46" fillId="0" borderId="0" xfId="0" applyFont="1" applyAlignment="1">
      <alignment horizontal="center" wrapText="1"/>
    </xf>
    <xf numFmtId="4" fontId="21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4" fontId="46" fillId="0" borderId="0" xfId="0" applyNumberFormat="1" applyFont="1" applyAlignment="1">
      <alignment horizontal="center" wrapText="1"/>
    </xf>
    <xf numFmtId="4" fontId="35" fillId="0" borderId="93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56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42" fillId="0" borderId="93" xfId="0" applyNumberFormat="1" applyFont="1" applyBorder="1" applyAlignment="1" applyProtection="1">
      <alignment horizontal="justify" vertical="center"/>
      <protection locked="0"/>
    </xf>
    <xf numFmtId="4" fontId="42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105" xfId="0" applyNumberFormat="1" applyFont="1" applyBorder="1" applyAlignment="1" applyProtection="1">
      <alignment horizontal="justify" vertical="center"/>
      <protection locked="0"/>
    </xf>
    <xf numFmtId="4" fontId="35" fillId="0" borderId="86" xfId="0" applyNumberFormat="1" applyFont="1" applyBorder="1" applyAlignment="1" applyProtection="1">
      <alignment horizontal="justify" vertical="center"/>
      <protection locked="0"/>
    </xf>
    <xf numFmtId="4" fontId="35" fillId="0" borderId="98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5" fillId="6" borderId="3" xfId="0" applyNumberFormat="1" applyFont="1" applyFill="1" applyBorder="1" applyAlignment="1" applyProtection="1">
      <alignment horizontal="justify" vertical="center"/>
      <protection locked="0"/>
    </xf>
    <xf numFmtId="4" fontId="35" fillId="6" borderId="5" xfId="0" applyNumberFormat="1" applyFont="1" applyFill="1" applyBorder="1" applyAlignment="1" applyProtection="1">
      <alignment horizontal="justify" vertical="center"/>
      <protection locked="0"/>
    </xf>
    <xf numFmtId="4" fontId="21" fillId="0" borderId="3" xfId="0" applyNumberFormat="1" applyFont="1" applyBorder="1" applyAlignment="1" applyProtection="1">
      <alignment vertical="center" wrapText="1"/>
      <protection locked="0"/>
    </xf>
    <xf numFmtId="4" fontId="21" fillId="6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0" fontId="0" fillId="0" borderId="59" xfId="0" applyBorder="1" applyAlignment="1">
      <alignment vertical="center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42" fillId="0" borderId="56" xfId="0" applyNumberFormat="1" applyFont="1" applyBorder="1" applyAlignment="1" applyProtection="1">
      <alignment horizontal="left" vertical="center" wrapText="1"/>
      <protection locked="0"/>
    </xf>
    <xf numFmtId="0" fontId="0" fillId="0" borderId="95" xfId="0" applyBorder="1" applyAlignment="1">
      <alignment vertical="center"/>
    </xf>
    <xf numFmtId="4" fontId="42" fillId="0" borderId="93" xfId="0" applyNumberFormat="1" applyFont="1" applyBorder="1" applyAlignment="1">
      <alignment horizontal="left" vertical="center"/>
    </xf>
    <xf numFmtId="4" fontId="43" fillId="0" borderId="98" xfId="0" applyNumberFormat="1" applyFont="1" applyBorder="1" applyAlignment="1" applyProtection="1">
      <alignment vertical="center" wrapText="1"/>
      <protection locked="0"/>
    </xf>
    <xf numFmtId="0" fontId="0" fillId="0" borderId="99" xfId="0" applyBorder="1" applyAlignment="1">
      <alignment vertical="center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0" fontId="0" fillId="0" borderId="5" xfId="0" applyBorder="1" applyAlignment="1">
      <alignment vertical="center" wrapText="1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20" fillId="0" borderId="93" xfId="0" applyNumberFormat="1" applyFont="1" applyBorder="1" applyAlignment="1" applyProtection="1">
      <alignment horizontal="left" vertical="center"/>
      <protection locked="0"/>
    </xf>
    <xf numFmtId="4" fontId="20" fillId="0" borderId="50" xfId="0" applyNumberFormat="1" applyFont="1" applyBorder="1" applyAlignment="1" applyProtection="1">
      <alignment horizontal="left" vertical="center"/>
      <protection locked="0"/>
    </xf>
    <xf numFmtId="4" fontId="36" fillId="0" borderId="93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8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98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21" fillId="6" borderId="3" xfId="0" applyNumberFormat="1" applyFont="1" applyFill="1" applyBorder="1" applyAlignment="1" applyProtection="1">
      <alignment vertical="center"/>
      <protection locked="0"/>
    </xf>
    <xf numFmtId="4" fontId="21" fillId="6" borderId="5" xfId="0" applyNumberFormat="1" applyFont="1" applyFill="1" applyBorder="1" applyAlignment="1" applyProtection="1">
      <alignment vertical="center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6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42" fillId="0" borderId="93" xfId="0" applyNumberFormat="1" applyFont="1" applyBorder="1" applyAlignment="1" applyProtection="1">
      <alignment vertical="center"/>
      <protection locked="0"/>
    </xf>
    <xf numFmtId="4" fontId="42" fillId="0" borderId="50" xfId="0" applyNumberFormat="1" applyFont="1" applyBorder="1" applyAlignment="1" applyProtection="1">
      <alignment vertical="center"/>
      <protection locked="0"/>
    </xf>
    <xf numFmtId="4" fontId="42" fillId="0" borderId="50" xfId="0" applyNumberFormat="1" applyFont="1" applyBorder="1" applyAlignment="1" applyProtection="1">
      <alignment vertical="center" wrapText="1"/>
      <protection locked="0"/>
    </xf>
    <xf numFmtId="0" fontId="25" fillId="0" borderId="0" xfId="0" applyFont="1" applyAlignment="1">
      <alignment horizontal="center" wrapText="1"/>
    </xf>
    <xf numFmtId="4" fontId="42" fillId="0" borderId="93" xfId="0" applyNumberFormat="1" applyFont="1" applyBorder="1" applyAlignment="1" applyProtection="1">
      <alignment horizontal="left" vertical="center"/>
      <protection locked="0"/>
    </xf>
    <xf numFmtId="4" fontId="42" fillId="0" borderId="50" xfId="0" applyNumberFormat="1" applyFont="1" applyBorder="1" applyAlignment="1" applyProtection="1">
      <alignment horizontal="left" vertical="center"/>
      <protection locked="0"/>
    </xf>
    <xf numFmtId="4" fontId="42" fillId="0" borderId="98" xfId="0" applyNumberFormat="1" applyFont="1" applyBorder="1" applyAlignment="1" applyProtection="1">
      <alignment horizontal="left" vertical="center" wrapText="1"/>
      <protection locked="0"/>
    </xf>
    <xf numFmtId="4" fontId="42" fillId="0" borderId="54" xfId="0" applyNumberFormat="1" applyFont="1" applyBorder="1" applyAlignment="1" applyProtection="1">
      <alignment horizontal="left" vertical="center" wrapText="1"/>
      <protection locked="0"/>
    </xf>
    <xf numFmtId="14" fontId="10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4" fontId="21" fillId="6" borderId="3" xfId="0" applyNumberFormat="1" applyFont="1" applyFill="1" applyBorder="1" applyAlignment="1">
      <alignment horizontal="left" vertical="center"/>
    </xf>
    <xf numFmtId="4" fontId="21" fillId="6" borderId="5" xfId="0" applyNumberFormat="1" applyFont="1" applyFill="1" applyBorder="1" applyAlignment="1">
      <alignment horizontal="left" vertical="center"/>
    </xf>
    <xf numFmtId="4" fontId="36" fillId="0" borderId="93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165" fontId="0" fillId="0" borderId="0" xfId="0" applyNumberFormat="1" applyAlignment="1">
      <alignment horizontal="center"/>
    </xf>
    <xf numFmtId="4" fontId="36" fillId="0" borderId="3" xfId="0" applyNumberFormat="1" applyFont="1" applyBorder="1" applyAlignment="1">
      <alignment vertical="center" wrapText="1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48" fillId="0" borderId="0" xfId="0" applyFont="1" applyAlignment="1">
      <alignment horizontal="left"/>
    </xf>
    <xf numFmtId="4" fontId="18" fillId="0" borderId="0" xfId="0" applyNumberFormat="1" applyFont="1" applyAlignment="1" applyProtection="1">
      <alignment horizontal="left" vertical="center" wrapText="1"/>
      <protection locked="0"/>
    </xf>
    <xf numFmtId="4" fontId="21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1" fillId="2" borderId="5" xfId="0" applyNumberFormat="1" applyFont="1" applyFill="1" applyBorder="1" applyAlignment="1" applyProtection="1">
      <alignment horizontal="center" vertical="center" wrapText="1"/>
      <protection locked="0"/>
    </xf>
    <xf numFmtId="14" fontId="24" fillId="0" borderId="0" xfId="0" applyNumberFormat="1" applyFont="1" applyAlignment="1">
      <alignment horizontal="left" vertical="center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1" fillId="0" borderId="93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6" fillId="0" borderId="93" xfId="0" applyNumberFormat="1" applyFont="1" applyBorder="1" applyAlignment="1" applyProtection="1">
      <alignment horizontal="left" vertical="center" wrapText="1"/>
      <protection locked="0"/>
    </xf>
    <xf numFmtId="4" fontId="56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8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6" borderId="5" xfId="0" applyNumberFormat="1" applyFont="1" applyFill="1" applyBorder="1" applyAlignment="1" applyProtection="1">
      <alignment horizontal="justify" vertical="center" wrapText="1"/>
      <protection locked="0"/>
    </xf>
    <xf numFmtId="0" fontId="0" fillId="0" borderId="0" xfId="0" applyAlignment="1">
      <alignment horizontal="left" vertical="center" wrapText="1"/>
    </xf>
    <xf numFmtId="4" fontId="55" fillId="6" borderId="3" xfId="0" applyNumberFormat="1" applyFont="1" applyFill="1" applyBorder="1" applyAlignment="1" applyProtection="1">
      <alignment horizontal="center" vertical="center" wrapText="1"/>
      <protection locked="0"/>
    </xf>
    <xf numFmtId="4" fontId="55" fillId="6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6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3" xfId="0" applyNumberFormat="1" applyFont="1" applyBorder="1" applyAlignment="1">
      <alignment horizontal="center" vertical="center"/>
    </xf>
    <xf numFmtId="4" fontId="35" fillId="0" borderId="5" xfId="0" applyNumberFormat="1" applyFont="1" applyBorder="1" applyAlignment="1">
      <alignment horizontal="center" vertical="center"/>
    </xf>
    <xf numFmtId="4" fontId="36" fillId="0" borderId="3" xfId="0" applyNumberFormat="1" applyFont="1" applyBorder="1" applyAlignment="1">
      <alignment horizontal="center" vertical="center"/>
    </xf>
    <xf numFmtId="4" fontId="36" fillId="0" borderId="5" xfId="0" applyNumberFormat="1" applyFont="1" applyBorder="1" applyAlignment="1">
      <alignment horizontal="center" vertical="center"/>
    </xf>
    <xf numFmtId="4" fontId="20" fillId="0" borderId="105" xfId="0" applyNumberFormat="1" applyFont="1" applyBorder="1" applyAlignment="1">
      <alignment vertical="center" wrapText="1"/>
    </xf>
    <xf numFmtId="4" fontId="20" fillId="0" borderId="86" xfId="0" applyNumberFormat="1" applyFont="1" applyBorder="1" applyAlignment="1">
      <alignment vertical="center" wrapText="1"/>
    </xf>
    <xf numFmtId="4" fontId="57" fillId="0" borderId="94" xfId="0" applyNumberFormat="1" applyFont="1" applyBorder="1" applyAlignment="1">
      <alignment vertical="center" wrapText="1"/>
    </xf>
    <xf numFmtId="4" fontId="57" fillId="0" borderId="62" xfId="0" applyNumberFormat="1" applyFont="1" applyBorder="1" applyAlignment="1">
      <alignment vertical="center" wrapText="1"/>
    </xf>
    <xf numFmtId="4" fontId="57" fillId="0" borderId="98" xfId="0" applyNumberFormat="1" applyFont="1" applyBorder="1" applyAlignment="1">
      <alignment vertical="center" wrapText="1"/>
    </xf>
    <xf numFmtId="4" fontId="57" fillId="0" borderId="54" xfId="0" applyNumberFormat="1" applyFont="1" applyBorder="1" applyAlignment="1">
      <alignment vertical="center" wrapText="1"/>
    </xf>
    <xf numFmtId="4" fontId="18" fillId="0" borderId="0" xfId="0" applyNumberFormat="1" applyFont="1" applyAlignment="1">
      <alignment horizontal="left" vertical="center" wrapText="1"/>
    </xf>
    <xf numFmtId="4" fontId="19" fillId="0" borderId="0" xfId="0" applyNumberFormat="1" applyFont="1" applyAlignment="1">
      <alignment horizontal="center" vertical="center" wrapText="1"/>
    </xf>
    <xf numFmtId="4" fontId="55" fillId="6" borderId="3" xfId="0" applyNumberFormat="1" applyFont="1" applyFill="1" applyBorder="1" applyAlignment="1">
      <alignment horizontal="center" vertical="center" wrapText="1"/>
    </xf>
    <xf numFmtId="4" fontId="55" fillId="6" borderId="5" xfId="0" applyNumberFormat="1" applyFont="1" applyFill="1" applyBorder="1" applyAlignment="1">
      <alignment horizontal="center" vertical="center" wrapText="1"/>
    </xf>
    <xf numFmtId="4" fontId="20" fillId="0" borderId="56" xfId="0" applyNumberFormat="1" applyFont="1" applyBorder="1" applyAlignment="1">
      <alignment vertical="center" wrapText="1"/>
    </xf>
    <xf numFmtId="4" fontId="20" fillId="0" borderId="48" xfId="0" applyNumberFormat="1" applyFont="1" applyBorder="1" applyAlignment="1">
      <alignment vertical="center" wrapText="1"/>
    </xf>
    <xf numFmtId="4" fontId="20" fillId="0" borderId="93" xfId="0" applyNumberFormat="1" applyFont="1" applyBorder="1" applyAlignment="1">
      <alignment vertical="center" wrapText="1"/>
    </xf>
    <xf numFmtId="4" fontId="20" fillId="0" borderId="50" xfId="0" applyNumberFormat="1" applyFont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35" fillId="2" borderId="92" xfId="0" applyNumberFormat="1" applyFont="1" applyFill="1" applyBorder="1" applyAlignment="1">
      <alignment horizontal="center" vertical="center"/>
    </xf>
    <xf numFmtId="4" fontId="35" fillId="2" borderId="2" xfId="0" applyNumberFormat="1" applyFont="1" applyFill="1" applyBorder="1" applyAlignment="1">
      <alignment horizontal="center" vertical="center"/>
    </xf>
    <xf numFmtId="4" fontId="36" fillId="0" borderId="3" xfId="0" applyNumberFormat="1" applyFont="1" applyBorder="1" applyAlignment="1">
      <alignment horizontal="right" vertical="center"/>
    </xf>
    <xf numFmtId="4" fontId="36" fillId="0" borderId="5" xfId="0" applyNumberFormat="1" applyFont="1" applyBorder="1" applyAlignment="1">
      <alignment horizontal="right" vertical="center"/>
    </xf>
    <xf numFmtId="4" fontId="31" fillId="0" borderId="93" xfId="0" applyNumberFormat="1" applyFont="1" applyBorder="1" applyAlignment="1" applyProtection="1">
      <alignment vertical="center"/>
      <protection locked="0"/>
    </xf>
    <xf numFmtId="4" fontId="31" fillId="0" borderId="81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9" fillId="2" borderId="3" xfId="0" applyNumberFormat="1" applyFont="1" applyFill="1" applyBorder="1" applyAlignment="1" applyProtection="1">
      <alignment horizontal="center" vertical="center"/>
      <protection locked="0"/>
    </xf>
    <xf numFmtId="4" fontId="59" fillId="2" borderId="4" xfId="0" applyNumberFormat="1" applyFont="1" applyFill="1" applyBorder="1" applyAlignment="1" applyProtection="1">
      <alignment horizontal="center" vertical="center"/>
      <protection locked="0"/>
    </xf>
    <xf numFmtId="4" fontId="59" fillId="2" borderId="5" xfId="0" applyNumberFormat="1" applyFont="1" applyFill="1" applyBorder="1" applyAlignment="1" applyProtection="1">
      <alignment horizontal="center" vertical="center"/>
      <protection locked="0"/>
    </xf>
    <xf numFmtId="4" fontId="60" fillId="0" borderId="3" xfId="0" applyNumberFormat="1" applyFont="1" applyBorder="1" applyAlignment="1" applyProtection="1">
      <alignment vertical="center" wrapText="1"/>
      <protection locked="0"/>
    </xf>
    <xf numFmtId="4" fontId="60" fillId="0" borderId="4" xfId="0" applyNumberFormat="1" applyFont="1" applyBorder="1" applyAlignment="1" applyProtection="1">
      <alignment vertical="center" wrapText="1"/>
      <protection locked="0"/>
    </xf>
    <xf numFmtId="4" fontId="60" fillId="0" borderId="5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57" fillId="0" borderId="93" xfId="0" applyNumberFormat="1" applyFont="1" applyBorder="1" applyAlignment="1" applyProtection="1">
      <alignment vertical="center"/>
      <protection locked="0"/>
    </xf>
    <xf numFmtId="4" fontId="57" fillId="0" borderId="81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31" fillId="0" borderId="93" xfId="0" applyNumberFormat="1" applyFont="1" applyBorder="1" applyAlignment="1" applyProtection="1">
      <alignment vertical="center" wrapText="1"/>
      <protection locked="0"/>
    </xf>
    <xf numFmtId="4" fontId="31" fillId="0" borderId="81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8" xfId="0" applyNumberFormat="1" applyFont="1" applyBorder="1" applyAlignment="1" applyProtection="1">
      <alignment vertical="center" wrapText="1"/>
      <protection locked="0"/>
    </xf>
    <xf numFmtId="4" fontId="31" fillId="0" borderId="109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60" fillId="0" borderId="3" xfId="0" applyNumberFormat="1" applyFont="1" applyBorder="1" applyAlignment="1" applyProtection="1">
      <alignment horizontal="left" vertical="center" wrapText="1"/>
      <protection locked="0"/>
    </xf>
    <xf numFmtId="4" fontId="60" fillId="0" borderId="4" xfId="0" applyNumberFormat="1" applyFont="1" applyBorder="1" applyAlignment="1" applyProtection="1">
      <alignment horizontal="left" vertical="center" wrapText="1"/>
      <protection locked="0"/>
    </xf>
    <xf numFmtId="4" fontId="60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93" xfId="0" applyNumberFormat="1" applyFont="1" applyBorder="1" applyAlignment="1" applyProtection="1">
      <alignment horizontal="left" vertical="center" indent="1"/>
      <protection locked="0"/>
    </xf>
    <xf numFmtId="4" fontId="56" fillId="0" borderId="81" xfId="0" applyNumberFormat="1" applyFont="1" applyBorder="1" applyAlignment="1" applyProtection="1">
      <alignment horizontal="left" vertical="center" indent="1"/>
      <protection locked="0"/>
    </xf>
    <xf numFmtId="4" fontId="56" fillId="0" borderId="50" xfId="0" applyNumberFormat="1" applyFont="1" applyBorder="1" applyAlignment="1" applyProtection="1">
      <alignment horizontal="left" vertical="center" indent="1"/>
      <protection locked="0"/>
    </xf>
    <xf numFmtId="4" fontId="56" fillId="0" borderId="93" xfId="0" applyNumberFormat="1" applyFont="1" applyBorder="1" applyAlignment="1" applyProtection="1">
      <alignment horizontal="left" vertical="center" wrapText="1" indent="1"/>
      <protection locked="0"/>
    </xf>
    <xf numFmtId="4" fontId="56" fillId="0" borderId="81" xfId="0" applyNumberFormat="1" applyFont="1" applyBorder="1" applyAlignment="1" applyProtection="1">
      <alignment horizontal="left" vertical="center" wrapText="1" indent="1"/>
      <protection locked="0"/>
    </xf>
    <xf numFmtId="4" fontId="56" fillId="0" borderId="50" xfId="0" applyNumberFormat="1" applyFont="1" applyBorder="1" applyAlignment="1" applyProtection="1">
      <alignment horizontal="left" vertical="center" wrapText="1" indent="1"/>
      <protection locked="0"/>
    </xf>
    <xf numFmtId="4" fontId="56" fillId="0" borderId="94" xfId="0" applyNumberFormat="1" applyFont="1" applyBorder="1" applyAlignment="1" applyProtection="1">
      <alignment horizontal="left" vertical="center" wrapText="1" indent="1"/>
      <protection locked="0"/>
    </xf>
    <xf numFmtId="4" fontId="56" fillId="0" borderId="89" xfId="0" applyNumberFormat="1" applyFont="1" applyBorder="1" applyAlignment="1" applyProtection="1">
      <alignment horizontal="left" vertical="center" wrapText="1" indent="1"/>
      <protection locked="0"/>
    </xf>
    <xf numFmtId="4" fontId="56" fillId="0" borderId="62" xfId="0" applyNumberFormat="1" applyFont="1" applyBorder="1" applyAlignment="1" applyProtection="1">
      <alignment horizontal="left" vertical="center" wrapText="1" indent="1"/>
      <protection locked="0"/>
    </xf>
    <xf numFmtId="4" fontId="56" fillId="0" borderId="98" xfId="0" applyNumberFormat="1" applyFont="1" applyBorder="1" applyAlignment="1" applyProtection="1">
      <alignment horizontal="left" vertical="center" wrapText="1" indent="1"/>
      <protection locked="0"/>
    </xf>
    <xf numFmtId="4" fontId="56" fillId="0" borderId="109" xfId="0" applyNumberFormat="1" applyFont="1" applyBorder="1" applyAlignment="1" applyProtection="1">
      <alignment horizontal="left" vertical="center" wrapText="1" indent="1"/>
      <protection locked="0"/>
    </xf>
    <xf numFmtId="4" fontId="56" fillId="0" borderId="54" xfId="0" applyNumberFormat="1" applyFont="1" applyBorder="1" applyAlignment="1" applyProtection="1">
      <alignment horizontal="left" vertical="center" wrapText="1" indent="1"/>
      <protection locked="0"/>
    </xf>
    <xf numFmtId="4" fontId="59" fillId="2" borderId="3" xfId="0" applyNumberFormat="1" applyFont="1" applyFill="1" applyBorder="1" applyAlignment="1" applyProtection="1">
      <alignment vertical="center"/>
      <protection locked="0"/>
    </xf>
    <xf numFmtId="4" fontId="59" fillId="2" borderId="4" xfId="0" applyNumberFormat="1" applyFont="1" applyFill="1" applyBorder="1" applyAlignment="1" applyProtection="1">
      <alignment vertical="center"/>
      <protection locked="0"/>
    </xf>
    <xf numFmtId="4" fontId="59" fillId="2" borderId="5" xfId="0" applyNumberFormat="1" applyFont="1" applyFill="1" applyBorder="1" applyAlignment="1" applyProtection="1">
      <alignment vertical="center"/>
      <protection locked="0"/>
    </xf>
    <xf numFmtId="4" fontId="36" fillId="0" borderId="56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1" xfId="0" applyNumberFormat="1" applyFont="1" applyFill="1" applyBorder="1" applyAlignment="1" applyProtection="1">
      <alignment horizontal="center" vertical="center"/>
      <protection locked="0"/>
    </xf>
    <xf numFmtId="4" fontId="32" fillId="2" borderId="92" xfId="0" applyNumberFormat="1" applyFont="1" applyFill="1" applyBorder="1" applyAlignment="1" applyProtection="1">
      <alignment horizontal="center" vertical="center"/>
      <protection locked="0"/>
    </xf>
    <xf numFmtId="4" fontId="32" fillId="2" borderId="2" xfId="0" applyNumberFormat="1" applyFont="1" applyFill="1" applyBorder="1" applyAlignment="1" applyProtection="1">
      <alignment horizontal="center" vertical="center"/>
      <protection locked="0"/>
    </xf>
    <xf numFmtId="4" fontId="55" fillId="6" borderId="29" xfId="0" applyNumberFormat="1" applyFont="1" applyFill="1" applyBorder="1" applyAlignment="1" applyProtection="1">
      <alignment horizontal="center" vertical="center" wrapText="1"/>
      <protection locked="0"/>
    </xf>
    <xf numFmtId="4" fontId="55" fillId="6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52" fillId="0" borderId="98" xfId="0" applyNumberFormat="1" applyFont="1" applyBorder="1" applyAlignment="1" applyProtection="1">
      <alignment vertical="center" wrapText="1"/>
      <protection locked="0"/>
    </xf>
    <xf numFmtId="4" fontId="52" fillId="0" borderId="109" xfId="0" applyNumberFormat="1" applyFont="1" applyBorder="1" applyAlignment="1" applyProtection="1">
      <alignment vertical="center" wrapText="1"/>
      <protection locked="0"/>
    </xf>
    <xf numFmtId="4" fontId="52" fillId="0" borderId="54" xfId="0" applyNumberFormat="1" applyFont="1" applyBorder="1" applyAlignment="1" applyProtection="1">
      <alignment vertical="center" wrapText="1"/>
      <protection locked="0"/>
    </xf>
    <xf numFmtId="4" fontId="21" fillId="2" borderId="3" xfId="0" applyNumberFormat="1" applyFont="1" applyFill="1" applyBorder="1" applyAlignment="1" applyProtection="1">
      <alignment horizontal="left" vertical="center"/>
      <protection locked="0"/>
    </xf>
    <xf numFmtId="4" fontId="21" fillId="2" borderId="4" xfId="0" applyNumberFormat="1" applyFont="1" applyFill="1" applyBorder="1" applyAlignment="1" applyProtection="1">
      <alignment horizontal="left" vertical="center"/>
      <protection locked="0"/>
    </xf>
    <xf numFmtId="4" fontId="21" fillId="2" borderId="5" xfId="0" applyNumberFormat="1" applyFont="1" applyFill="1" applyBorder="1" applyAlignment="1" applyProtection="1">
      <alignment horizontal="left" vertical="center"/>
      <protection locked="0"/>
    </xf>
    <xf numFmtId="0" fontId="61" fillId="0" borderId="0" xfId="0" applyFont="1" applyAlignment="1">
      <alignment horizontal="center" wrapText="1"/>
    </xf>
    <xf numFmtId="0" fontId="54" fillId="0" borderId="0" xfId="0" applyFont="1" applyAlignment="1">
      <alignment horizontal="center" wrapText="1"/>
    </xf>
    <xf numFmtId="4" fontId="52" fillId="0" borderId="93" xfId="0" applyNumberFormat="1" applyFont="1" applyBorder="1" applyAlignment="1" applyProtection="1">
      <alignment vertical="center" wrapText="1"/>
      <protection locked="0"/>
    </xf>
    <xf numFmtId="4" fontId="52" fillId="0" borderId="81" xfId="0" applyNumberFormat="1" applyFont="1" applyBorder="1" applyAlignment="1" applyProtection="1">
      <alignment vertical="center" wrapText="1"/>
      <protection locked="0"/>
    </xf>
    <xf numFmtId="4" fontId="52" fillId="0" borderId="50" xfId="0" applyNumberFormat="1" applyFont="1" applyBorder="1" applyAlignment="1" applyProtection="1">
      <alignment vertical="center" wrapText="1"/>
      <protection locked="0"/>
    </xf>
    <xf numFmtId="4" fontId="21" fillId="0" borderId="3" xfId="0" applyNumberFormat="1" applyFont="1" applyBorder="1" applyAlignment="1" applyProtection="1">
      <alignment vertical="center"/>
      <protection locked="0"/>
    </xf>
    <xf numFmtId="4" fontId="21" fillId="0" borderId="4" xfId="0" applyNumberFormat="1" applyFont="1" applyBorder="1" applyAlignment="1" applyProtection="1">
      <alignment vertical="center"/>
      <protection locked="0"/>
    </xf>
    <xf numFmtId="4" fontId="21" fillId="0" borderId="5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vertical="center"/>
      <protection locked="0"/>
    </xf>
    <xf numFmtId="4" fontId="21" fillId="0" borderId="1" xfId="0" applyNumberFormat="1" applyFont="1" applyBorder="1" applyAlignment="1" applyProtection="1">
      <alignment vertical="center"/>
      <protection locked="0"/>
    </xf>
    <xf numFmtId="4" fontId="21" fillId="0" borderId="2" xfId="0" applyNumberFormat="1" applyFont="1" applyBorder="1" applyAlignment="1" applyProtection="1">
      <alignment vertical="center"/>
      <protection locked="0"/>
    </xf>
    <xf numFmtId="4" fontId="52" fillId="0" borderId="56" xfId="0" applyNumberFormat="1" applyFont="1" applyBorder="1" applyAlignment="1" applyProtection="1">
      <alignment vertical="center"/>
      <protection locked="0"/>
    </xf>
    <xf numFmtId="4" fontId="52" fillId="0" borderId="57" xfId="0" applyNumberFormat="1" applyFont="1" applyBorder="1" applyAlignment="1" applyProtection="1">
      <alignment vertical="center"/>
      <protection locked="0"/>
    </xf>
    <xf numFmtId="4" fontId="52" fillId="0" borderId="48" xfId="0" applyNumberFormat="1" applyFont="1" applyBorder="1" applyAlignment="1" applyProtection="1">
      <alignment vertical="center"/>
      <protection locked="0"/>
    </xf>
    <xf numFmtId="4" fontId="52" fillId="0" borderId="93" xfId="0" applyNumberFormat="1" applyFont="1" applyBorder="1" applyAlignment="1" applyProtection="1">
      <alignment vertical="center"/>
      <protection locked="0"/>
    </xf>
    <xf numFmtId="4" fontId="52" fillId="0" borderId="81" xfId="0" applyNumberFormat="1" applyFont="1" applyBorder="1" applyAlignment="1" applyProtection="1">
      <alignment vertical="center"/>
      <protection locked="0"/>
    </xf>
    <xf numFmtId="4" fontId="52" fillId="0" borderId="50" xfId="0" applyNumberFormat="1" applyFont="1" applyBorder="1" applyAlignment="1" applyProtection="1">
      <alignment vertical="center"/>
      <protection locked="0"/>
    </xf>
    <xf numFmtId="0" fontId="21" fillId="2" borderId="3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4" fontId="21" fillId="0" borderId="4" xfId="0" applyNumberFormat="1" applyFont="1" applyBorder="1" applyAlignment="1" applyProtection="1">
      <alignment vertical="center" wrapText="1"/>
      <protection locked="0"/>
    </xf>
    <xf numFmtId="4" fontId="21" fillId="0" borderId="5" xfId="0" applyNumberFormat="1" applyFont="1" applyBorder="1" applyAlignment="1" applyProtection="1">
      <alignment vertical="center" wrapText="1"/>
      <protection locked="0"/>
    </xf>
    <xf numFmtId="4" fontId="52" fillId="0" borderId="56" xfId="0" applyNumberFormat="1" applyFont="1" applyBorder="1" applyAlignment="1" applyProtection="1">
      <alignment vertical="center" wrapText="1"/>
      <protection locked="0"/>
    </xf>
    <xf numFmtId="4" fontId="52" fillId="0" borderId="57" xfId="0" applyNumberFormat="1" applyFont="1" applyBorder="1" applyAlignment="1" applyProtection="1">
      <alignment vertical="center" wrapText="1"/>
      <protection locked="0"/>
    </xf>
    <xf numFmtId="4" fontId="52" fillId="0" borderId="48" xfId="0" applyNumberFormat="1" applyFont="1" applyBorder="1" applyAlignment="1" applyProtection="1">
      <alignment vertical="center" wrapText="1"/>
      <protection locked="0"/>
    </xf>
    <xf numFmtId="4" fontId="42" fillId="0" borderId="81" xfId="0" applyNumberFormat="1" applyFont="1" applyBorder="1" applyAlignment="1" applyProtection="1">
      <alignment vertical="center" wrapText="1"/>
      <protection locked="0"/>
    </xf>
    <xf numFmtId="4" fontId="42" fillId="0" borderId="93" xfId="0" applyNumberFormat="1" applyFont="1" applyBorder="1" applyAlignment="1">
      <alignment vertical="center" wrapText="1"/>
    </xf>
    <xf numFmtId="4" fontId="42" fillId="0" borderId="81" xfId="0" applyNumberFormat="1" applyFont="1" applyBorder="1" applyAlignment="1">
      <alignment vertical="center" wrapText="1"/>
    </xf>
    <xf numFmtId="4" fontId="42" fillId="0" borderId="50" xfId="0" applyNumberFormat="1" applyFont="1" applyBorder="1" applyAlignment="1">
      <alignment vertical="center" wrapText="1"/>
    </xf>
    <xf numFmtId="4" fontId="42" fillId="0" borderId="109" xfId="0" applyNumberFormat="1" applyFont="1" applyBorder="1" applyAlignment="1" applyProtection="1">
      <alignment vertical="center" wrapText="1"/>
      <protection locked="0"/>
    </xf>
    <xf numFmtId="4" fontId="42" fillId="0" borderId="54" xfId="0" applyNumberFormat="1" applyFont="1" applyBorder="1" applyAlignment="1" applyProtection="1">
      <alignment vertical="center" wrapText="1"/>
      <protection locked="0"/>
    </xf>
    <xf numFmtId="4" fontId="35" fillId="8" borderId="3" xfId="0" applyNumberFormat="1" applyFont="1" applyFill="1" applyBorder="1" applyAlignment="1" applyProtection="1">
      <alignment horizontal="left" vertical="center"/>
      <protection locked="0"/>
    </xf>
    <xf numFmtId="4" fontId="35" fillId="8" borderId="4" xfId="0" applyNumberFormat="1" applyFont="1" applyFill="1" applyBorder="1" applyAlignment="1" applyProtection="1">
      <alignment horizontal="left" vertical="center"/>
      <protection locked="0"/>
    </xf>
    <xf numFmtId="4" fontId="35" fillId="8" borderId="5" xfId="0" applyNumberFormat="1" applyFont="1" applyFill="1" applyBorder="1" applyAlignment="1" applyProtection="1">
      <alignment horizontal="left" vertical="center"/>
      <protection locked="0"/>
    </xf>
    <xf numFmtId="4" fontId="21" fillId="0" borderId="3" xfId="0" applyNumberFormat="1" applyFont="1" applyBorder="1" applyAlignment="1" applyProtection="1">
      <alignment horizontal="left" vertical="center" wrapText="1"/>
      <protection locked="0"/>
    </xf>
    <xf numFmtId="4" fontId="21" fillId="0" borderId="4" xfId="0" applyNumberFormat="1" applyFont="1" applyBorder="1" applyAlignment="1" applyProtection="1">
      <alignment horizontal="left" vertical="center" wrapText="1"/>
      <protection locked="0"/>
    </xf>
    <xf numFmtId="4" fontId="21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56" xfId="0" applyNumberFormat="1" applyFont="1" applyBorder="1" applyAlignment="1" applyProtection="1">
      <alignment vertical="center" wrapText="1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1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62" fillId="0" borderId="93" xfId="0" applyNumberFormat="1" applyFont="1" applyBorder="1" applyAlignment="1" applyProtection="1">
      <alignment vertical="center" wrapText="1"/>
      <protection locked="0"/>
    </xf>
    <xf numFmtId="4" fontId="62" fillId="0" borderId="81" xfId="0" applyNumberFormat="1" applyFont="1" applyBorder="1" applyAlignment="1" applyProtection="1">
      <alignment vertical="center" wrapText="1"/>
      <protection locked="0"/>
    </xf>
    <xf numFmtId="4" fontId="62" fillId="0" borderId="50" xfId="0" applyNumberFormat="1" applyFont="1" applyBorder="1" applyAlignment="1" applyProtection="1">
      <alignment vertical="center" wrapText="1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1" xfId="0" applyNumberFormat="1" applyFont="1" applyBorder="1" applyAlignment="1" applyProtection="1">
      <alignment vertical="center" wrapText="1"/>
      <protection locked="0"/>
    </xf>
    <xf numFmtId="4" fontId="21" fillId="0" borderId="2" xfId="0" applyNumberFormat="1" applyFont="1" applyBorder="1" applyAlignment="1" applyProtection="1">
      <alignment vertical="center" wrapText="1"/>
      <protection locked="0"/>
    </xf>
    <xf numFmtId="4" fontId="60" fillId="0" borderId="3" xfId="0" applyNumberFormat="1" applyFont="1" applyBorder="1" applyAlignment="1" applyProtection="1">
      <alignment vertical="center"/>
      <protection locked="0"/>
    </xf>
    <xf numFmtId="4" fontId="60" fillId="0" borderId="4" xfId="0" applyNumberFormat="1" applyFont="1" applyBorder="1" applyAlignment="1" applyProtection="1">
      <alignment vertical="center"/>
      <protection locked="0"/>
    </xf>
    <xf numFmtId="4" fontId="60" fillId="0" borderId="5" xfId="0" applyNumberFormat="1" applyFont="1" applyBorder="1" applyAlignment="1" applyProtection="1">
      <alignment vertical="center"/>
      <protection locked="0"/>
    </xf>
    <xf numFmtId="4" fontId="62" fillId="0" borderId="56" xfId="0" applyNumberFormat="1" applyFont="1" applyBorder="1" applyAlignment="1" applyProtection="1">
      <alignment vertical="center" wrapText="1"/>
      <protection locked="0"/>
    </xf>
    <xf numFmtId="4" fontId="62" fillId="0" borderId="57" xfId="0" applyNumberFormat="1" applyFont="1" applyBorder="1" applyAlignment="1" applyProtection="1">
      <alignment vertical="center" wrapText="1"/>
      <protection locked="0"/>
    </xf>
    <xf numFmtId="4" fontId="62" fillId="0" borderId="48" xfId="0" applyNumberFormat="1" applyFont="1" applyBorder="1" applyAlignment="1" applyProtection="1">
      <alignment vertical="center" wrapText="1"/>
      <protection locked="0"/>
    </xf>
    <xf numFmtId="4" fontId="62" fillId="0" borderId="55" xfId="0" applyNumberFormat="1" applyFont="1" applyBorder="1" applyAlignment="1" applyProtection="1">
      <alignment vertical="center" wrapText="1"/>
      <protection locked="0"/>
    </xf>
    <xf numFmtId="4" fontId="62" fillId="0" borderId="0" xfId="0" applyNumberFormat="1" applyFont="1" applyBorder="1" applyAlignment="1" applyProtection="1">
      <alignment vertical="center" wrapText="1"/>
      <protection locked="0"/>
    </xf>
    <xf numFmtId="4" fontId="62" fillId="0" borderId="46" xfId="0" applyNumberFormat="1" applyFont="1" applyBorder="1" applyAlignment="1" applyProtection="1">
      <alignment vertical="center" wrapText="1"/>
      <protection locked="0"/>
    </xf>
    <xf numFmtId="4" fontId="62" fillId="0" borderId="56" xfId="0" applyNumberFormat="1" applyFont="1" applyBorder="1" applyAlignment="1" applyProtection="1">
      <alignment horizontal="left" vertical="center"/>
      <protection locked="0"/>
    </xf>
    <xf numFmtId="4" fontId="62" fillId="0" borderId="57" xfId="0" applyNumberFormat="1" applyFont="1" applyBorder="1" applyAlignment="1" applyProtection="1">
      <alignment horizontal="left" vertical="center"/>
      <protection locked="0"/>
    </xf>
    <xf numFmtId="4" fontId="62" fillId="0" borderId="48" xfId="0" applyNumberFormat="1" applyFont="1" applyBorder="1" applyAlignment="1" applyProtection="1">
      <alignment horizontal="left" vertical="center"/>
      <protection locked="0"/>
    </xf>
    <xf numFmtId="4" fontId="62" fillId="0" borderId="63" xfId="0" applyNumberFormat="1" applyFont="1" applyBorder="1" applyAlignment="1" applyProtection="1">
      <alignment vertical="center"/>
      <protection locked="0"/>
    </xf>
    <xf numFmtId="4" fontId="62" fillId="0" borderId="12" xfId="0" applyNumberFormat="1" applyFont="1" applyBorder="1" applyAlignment="1" applyProtection="1">
      <alignment vertical="center"/>
      <protection locked="0"/>
    </xf>
    <xf numFmtId="4" fontId="62" fillId="0" borderId="97" xfId="0" applyNumberFormat="1" applyFont="1" applyBorder="1" applyAlignment="1" applyProtection="1">
      <alignment vertical="center"/>
      <protection locked="0"/>
    </xf>
    <xf numFmtId="4" fontId="56" fillId="0" borderId="98" xfId="0" applyNumberFormat="1" applyFont="1" applyBorder="1" applyAlignment="1" applyProtection="1">
      <alignment vertical="center"/>
      <protection locked="0"/>
    </xf>
    <xf numFmtId="4" fontId="56" fillId="0" borderId="109" xfId="0" applyNumberFormat="1" applyFont="1" applyBorder="1" applyAlignment="1" applyProtection="1">
      <alignment vertical="center"/>
      <protection locked="0"/>
    </xf>
    <xf numFmtId="4" fontId="56" fillId="0" borderId="54" xfId="0" applyNumberFormat="1" applyFont="1" applyBorder="1" applyAlignment="1" applyProtection="1">
      <alignment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52" fillId="0" borderId="98" xfId="0" applyNumberFormat="1" applyFont="1" applyBorder="1" applyAlignment="1" applyProtection="1">
      <alignment vertical="center"/>
      <protection locked="0"/>
    </xf>
    <xf numFmtId="4" fontId="52" fillId="0" borderId="109" xfId="0" applyNumberFormat="1" applyFont="1" applyBorder="1" applyAlignment="1" applyProtection="1">
      <alignment vertical="center"/>
      <protection locked="0"/>
    </xf>
    <xf numFmtId="4" fontId="52" fillId="0" borderId="54" xfId="0" applyNumberFormat="1" applyFont="1" applyBorder="1" applyAlignment="1" applyProtection="1">
      <alignment vertical="center"/>
      <protection locked="0"/>
    </xf>
    <xf numFmtId="4" fontId="52" fillId="0" borderId="55" xfId="0" applyNumberFormat="1" applyFont="1" applyBorder="1" applyAlignment="1" applyProtection="1">
      <alignment vertical="center"/>
      <protection locked="0"/>
    </xf>
    <xf numFmtId="4" fontId="52" fillId="0" borderId="0" xfId="0" applyNumberFormat="1" applyFont="1" applyAlignment="1" applyProtection="1">
      <alignment vertical="center"/>
      <protection locked="0"/>
    </xf>
    <xf numFmtId="4" fontId="52" fillId="0" borderId="46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>
      <alignment vertical="center" wrapText="1"/>
    </xf>
    <xf numFmtId="4" fontId="36" fillId="0" borderId="50" xfId="0" applyNumberFormat="1" applyFont="1" applyBorder="1" applyAlignment="1">
      <alignment vertical="center" wrapText="1"/>
    </xf>
    <xf numFmtId="4" fontId="32" fillId="0" borderId="0" xfId="0" applyNumberFormat="1" applyFont="1" applyAlignment="1">
      <alignment horizontal="left" vertical="center"/>
    </xf>
    <xf numFmtId="4" fontId="35" fillId="6" borderId="6" xfId="0" applyNumberFormat="1" applyFont="1" applyFill="1" applyBorder="1" applyAlignment="1">
      <alignment horizontal="center" vertical="center"/>
    </xf>
    <xf numFmtId="4" fontId="35" fillId="6" borderId="90" xfId="0" applyNumberFormat="1" applyFont="1" applyFill="1" applyBorder="1" applyAlignment="1">
      <alignment horizontal="center" vertical="center"/>
    </xf>
    <xf numFmtId="4" fontId="35" fillId="6" borderId="1" xfId="0" applyNumberFormat="1" applyFont="1" applyFill="1" applyBorder="1" applyAlignment="1">
      <alignment horizontal="center" vertical="center"/>
    </xf>
    <xf numFmtId="4" fontId="35" fillId="6" borderId="110" xfId="0" applyNumberFormat="1" applyFont="1" applyFill="1" applyBorder="1" applyAlignment="1">
      <alignment horizontal="center" vertical="center" wrapText="1"/>
    </xf>
    <xf numFmtId="4" fontId="36" fillId="6" borderId="111" xfId="0" applyNumberFormat="1" applyFont="1" applyFill="1" applyBorder="1" applyAlignment="1">
      <alignment horizontal="center" vertical="center"/>
    </xf>
    <xf numFmtId="4" fontId="36" fillId="6" borderId="96" xfId="0" applyNumberFormat="1" applyFont="1" applyFill="1" applyBorder="1" applyAlignment="1">
      <alignment horizontal="center" vertical="center"/>
    </xf>
    <xf numFmtId="4" fontId="36" fillId="0" borderId="112" xfId="0" applyNumberFormat="1" applyFont="1" applyBorder="1" applyAlignment="1">
      <alignment vertical="center" wrapText="1"/>
    </xf>
    <xf numFmtId="4" fontId="36" fillId="0" borderId="48" xfId="0" applyNumberFormat="1" applyFont="1" applyBorder="1" applyAlignment="1">
      <alignment vertical="center" wrapText="1"/>
    </xf>
    <xf numFmtId="0" fontId="45" fillId="0" borderId="0" xfId="0" applyFont="1" applyAlignment="1">
      <alignment horizontal="center" vertical="center"/>
    </xf>
    <xf numFmtId="0" fontId="63" fillId="0" borderId="0" xfId="0" applyFont="1" applyAlignment="1">
      <alignment horizontal="center"/>
    </xf>
    <xf numFmtId="4" fontId="36" fillId="0" borderId="80" xfId="0" applyNumberFormat="1" applyFont="1" applyBorder="1" applyAlignment="1">
      <alignment horizontal="left" vertical="center" wrapText="1"/>
    </xf>
    <xf numFmtId="4" fontId="36" fillId="0" borderId="50" xfId="0" applyNumberFormat="1" applyFont="1" applyBorder="1" applyAlignment="1">
      <alignment horizontal="left" vertical="center" wrapText="1"/>
    </xf>
    <xf numFmtId="4" fontId="36" fillId="0" borderId="113" xfId="0" applyNumberFormat="1" applyFont="1" applyBorder="1" applyAlignment="1">
      <alignment horizontal="left" vertical="center" wrapText="1"/>
    </xf>
    <xf numFmtId="4" fontId="35" fillId="6" borderId="88" xfId="0" applyNumberFormat="1" applyFont="1" applyFill="1" applyBorder="1" applyAlignment="1">
      <alignment vertical="center"/>
    </xf>
    <xf numFmtId="4" fontId="35" fillId="6" borderId="5" xfId="0" applyNumberFormat="1" applyFont="1" applyFill="1" applyBorder="1" applyAlignment="1">
      <alignment vertical="center"/>
    </xf>
    <xf numFmtId="14" fontId="46" fillId="0" borderId="0" xfId="0" applyNumberFormat="1" applyFont="1" applyAlignment="1">
      <alignment horizontal="center"/>
    </xf>
    <xf numFmtId="0" fontId="2" fillId="5" borderId="0" xfId="0" applyFont="1" applyFill="1" applyAlignment="1">
      <alignment horizontal="left"/>
    </xf>
    <xf numFmtId="4" fontId="30" fillId="0" borderId="0" xfId="0" applyNumberFormat="1" applyFont="1" applyAlignment="1">
      <alignment horizontal="left" vertical="center"/>
    </xf>
    <xf numFmtId="4" fontId="36" fillId="0" borderId="5" xfId="0" applyNumberFormat="1" applyFont="1" applyBorder="1" applyAlignment="1">
      <alignment vertical="center" wrapText="1"/>
    </xf>
    <xf numFmtId="165" fontId="10" fillId="0" borderId="0" xfId="0" applyNumberFormat="1" applyFont="1" applyAlignment="1">
      <alignment horizontal="center" wrapText="1"/>
    </xf>
    <xf numFmtId="14" fontId="10" fillId="0" borderId="0" xfId="0" quotePrefix="1" applyNumberFormat="1" applyFont="1" applyAlignment="1">
      <alignment horizontal="center" wrapText="1"/>
    </xf>
  </cellXfs>
  <cellStyles count="9">
    <cellStyle name="Normalny" xfId="0" builtinId="0"/>
    <cellStyle name="Normalny 2" xfId="1"/>
    <cellStyle name="Normalny 3" xfId="3"/>
    <cellStyle name="Normalny 4" xfId="7"/>
    <cellStyle name="Normalny_3808_2501zal_150" xfId="8"/>
    <cellStyle name="Normalny_dzielnice termin spr." xfId="6"/>
    <cellStyle name="Normalny_Zakłady budżetowe - jednostki" xfId="5"/>
    <cellStyle name="Normalny_zał.do bil. i spraw. zob.-nale." xfId="4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externalLink" Target="externalLinks/externalLink4.xml"/><Relationship Id="rId55" Type="http://schemas.openxmlformats.org/officeDocument/2006/relationships/externalLink" Target="externalLinks/externalLink9.xml"/><Relationship Id="rId63" Type="http://schemas.openxmlformats.org/officeDocument/2006/relationships/externalLink" Target="externalLinks/externalLink17.xml"/><Relationship Id="rId68" Type="http://schemas.openxmlformats.org/officeDocument/2006/relationships/externalLink" Target="externalLinks/externalLink22.xml"/><Relationship Id="rId76" Type="http://schemas.openxmlformats.org/officeDocument/2006/relationships/externalLink" Target="externalLinks/externalLink30.xml"/><Relationship Id="rId84" Type="http://schemas.openxmlformats.org/officeDocument/2006/relationships/externalLink" Target="externalLinks/externalLink38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7.xml"/><Relationship Id="rId58" Type="http://schemas.openxmlformats.org/officeDocument/2006/relationships/externalLink" Target="externalLinks/externalLink12.xml"/><Relationship Id="rId66" Type="http://schemas.openxmlformats.org/officeDocument/2006/relationships/externalLink" Target="externalLinks/externalLink20.xml"/><Relationship Id="rId74" Type="http://schemas.openxmlformats.org/officeDocument/2006/relationships/externalLink" Target="externalLinks/externalLink28.xml"/><Relationship Id="rId79" Type="http://schemas.openxmlformats.org/officeDocument/2006/relationships/externalLink" Target="externalLinks/externalLink33.xml"/><Relationship Id="rId8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15.xml"/><Relationship Id="rId82" Type="http://schemas.openxmlformats.org/officeDocument/2006/relationships/externalLink" Target="externalLinks/externalLink36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2.xml"/><Relationship Id="rId56" Type="http://schemas.openxmlformats.org/officeDocument/2006/relationships/externalLink" Target="externalLinks/externalLink10.xml"/><Relationship Id="rId64" Type="http://schemas.openxmlformats.org/officeDocument/2006/relationships/externalLink" Target="externalLinks/externalLink18.xml"/><Relationship Id="rId69" Type="http://schemas.openxmlformats.org/officeDocument/2006/relationships/externalLink" Target="externalLinks/externalLink23.xml"/><Relationship Id="rId77" Type="http://schemas.openxmlformats.org/officeDocument/2006/relationships/externalLink" Target="externalLinks/externalLink3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5.xml"/><Relationship Id="rId72" Type="http://schemas.openxmlformats.org/officeDocument/2006/relationships/externalLink" Target="externalLinks/externalLink26.xml"/><Relationship Id="rId80" Type="http://schemas.openxmlformats.org/officeDocument/2006/relationships/externalLink" Target="externalLinks/externalLink34.xml"/><Relationship Id="rId85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13.xml"/><Relationship Id="rId67" Type="http://schemas.openxmlformats.org/officeDocument/2006/relationships/externalLink" Target="externalLinks/externalLink2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8.xml"/><Relationship Id="rId62" Type="http://schemas.openxmlformats.org/officeDocument/2006/relationships/externalLink" Target="externalLinks/externalLink16.xml"/><Relationship Id="rId70" Type="http://schemas.openxmlformats.org/officeDocument/2006/relationships/externalLink" Target="externalLinks/externalLink24.xml"/><Relationship Id="rId75" Type="http://schemas.openxmlformats.org/officeDocument/2006/relationships/externalLink" Target="externalLinks/externalLink29.xml"/><Relationship Id="rId83" Type="http://schemas.openxmlformats.org/officeDocument/2006/relationships/externalLink" Target="externalLinks/externalLink37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3.xml"/><Relationship Id="rId57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6.xml"/><Relationship Id="rId60" Type="http://schemas.openxmlformats.org/officeDocument/2006/relationships/externalLink" Target="externalLinks/externalLink14.xml"/><Relationship Id="rId65" Type="http://schemas.openxmlformats.org/officeDocument/2006/relationships/externalLink" Target="externalLinks/externalLink19.xml"/><Relationship Id="rId73" Type="http://schemas.openxmlformats.org/officeDocument/2006/relationships/externalLink" Target="externalLinks/externalLink27.xml"/><Relationship Id="rId78" Type="http://schemas.openxmlformats.org/officeDocument/2006/relationships/externalLink" Target="externalLinks/externalLink32.xml"/><Relationship Id="rId81" Type="http://schemas.openxmlformats.org/officeDocument/2006/relationships/externalLink" Target="externalLinks/externalLink35.xml"/><Relationship Id="rId86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%20na%20BIP\Za&#322;&#261;cznik%20nr%20%20(13)_Z-1_2021%20r.%20wykaz%20wzajem%20nale&#380;n%20-kto%20976-0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1.3.%20Odpisy%20aktualizuj&#261;ce%20warto&#347;&#263;%20d&#322;ugoterminowych%20aktyw&#243;w_2021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1.4.%20Grunty%20u&#380;ytkowane%20wieczy&#347;cie_2021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1.5.Warto&#347;&#263;%20nieamortyzowanych%20lub%20nieumarzanych%20przez%20jednostk&#281;%20&#347;rodk&#243;w%20trwa&#322;ych_2021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1.6.%20Liczba%20i%20warto&#347;&#263;%20posiadanych%20akcji%20i%20udzia&#322;&#243;w_2021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1.7.%20Odpisy%20aktualizuj&#261;ce%20warto&#347;&#263;%20nale&#380;no&#347;ci_2021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1.8.%20Rezerwy%20na%20zobowi&#261;zania%20-%20zmiany%20w%20ci&#261;gu%20roku%20obrotowego_2021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1.9.%20Zobowi&#261;zania%20d&#322;ugoterminowe%20wed&#322;ug%20zapadalno&#347;ci_2021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1.10.%20Kwota%20zobowi&#261;za&#324;%20w%20sytuacji%20gdy%20jednostka%20%20kwalifikuje%20umowy%20leasingu%20zgodnie%20z%20przepisami%20podatkowymi%20(leasing%20operacyjny)_2021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1.11.%20Zobowi&#261;zania%20zabezpieczone%20na%20maj&#261;tku%20jednostki_2021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1.12.a.%20Pozabilansowe%20zabezpieczenia_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%20na%20BIP\Za&#322;&#261;cznik%20nr%20%20%20(%2014)_Z-2_2021%20r.xls-wzajemne%20zobow._jedn.bud&#380;et.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1.12.b.%20Wykaz%20spraw%20spornych%20z%20tytu&#322;u%20zobowi&#261;za&#324;%20warunkowych_2021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1.13.a.%20Rozliczenia%20mi&#281;dzyokresowe%20czynne_2021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1.13.b.%20Rozliczenia%20mi&#281;dzyokresowe%20przychod&#243;w%20i%20rozliczenia%20mi&#281;dzyokresowe%20bierne_202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1.14.%20&#321;&#261;czna%20kwota%20otrzymanych%20przez%20jednostk&#281;%20gwarancji_2021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1.15.%20Informacja%20o%20kwocie%20wyp&#322;aconych%20&#347;rodk&#243;w%20pieni&#281;&#380;nych%20na%20&#347;wiadczenia%20pracownicze_2021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1.16.b.%20Nale&#380;no&#347;ci%20kr&#243;tkoterminowe%20netto_2021-%20do%20wyja&#347;nienia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%20na%20BIP\Nowy%20folder\II.2.1.%20Odpisy%20aktualizuj&#261;ce%20warto&#347;&#263;%20zapas&#243;w_2021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2.2.%20Koszt%20wytworzenia%20&#347;rodk&#243;w%20trwa&#322;ych%20w%20budowie%20poniesiony%20w%20okresie_2021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2.3.Przychody%20lub%20koszty%20o%20nadzwyczajnej%20warto&#347;ci_2021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2.5.a.%20Struktura%20przychod&#243;w_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%20na%20BIP\Za&#322;&#261;cznik%20nr%20%20(14a)_2021_Wzajemne%20zobowi&#261;zania%20mi&#281;dzy%20jednostkami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2.5.b.%20Struktura%20koszt&#243;w%20us&#322;ug%20obcych_2021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2.5.c.%20Pozosta&#322;e%20przychody%20operacyjne_2021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2.5.d.%20Pozosta&#322;e%20koszty%20operacyjne_2021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2.5.e.%20Przychody%20finansowe_2021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2.5.f.%20Koszty%20finansowe_2021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2.5.g.%20Istotne%20transakcje%20z%20podmiotami%20powi&#261;zanymi_2021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3.1.%20Informacja%20o%20stanie%20zatrudnienia%20(osoby)_2021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3.2.%20Informacje%20o%20znacz&#261;cych%20zdarzeniach%20dotycz&#261;cych%20lat%20ubieg&#322;ych%20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3.3.%20Informacje%20o%20znacz&#261;cych%20zdarzeniach%20jakie%20nast&#261;pi&#322;y%20po%20dniu%20bilansowy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%20na%20BIP\Za&#322;&#261;cznik%20nr%20%20%20(%2015)_Z-4_2021%20r.xls-wzajem.%20przekazanie%20otrzym.%20&#347;trw.%20wart.%20niemat.%20&#347;trw.%20w%20budowi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%20na%20BIP\Za&#322;&#261;cznik%20nr%20%20%20(18)_Z-3_2021%20r.xls-%20wzaj.%20przychody%20i%20koszty%20jedn.%20bud&#380;e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1.1.a.%20Rzeczowy%20maj&#261;tek%20trwa&#322;y%20-%20zmiany%20w%20ci&#261;gu%20roku%20obrotowego_202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1.1.b.%20Warto&#347;ci%20niematerialne%20i%20prawne%20%20-%20zmiany%20w%20ci&#261;gu%20roku%20obrotowego_202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1.1.c.%20Informacja%20o%20zasobach%20d&#243;br%20kultury%20(zabytkach)_2021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watla\Desktop\bilans\II.1.2.%20Aktualna%20warto&#347;&#263;%20rynkowa%20&#347;rodk&#243;w%20trwa&#322;ych,%20o%20ile%20jednostka%20dysponuje%20takimi%20informacjami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 refreshError="1"/>
      <sheetData sheetId="1" refreshError="1"/>
      <sheetData sheetId="2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58.5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3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93.5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4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150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5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215</v>
          </cell>
          <cell r="G21">
            <v>0</v>
          </cell>
          <cell r="H21">
            <v>0</v>
          </cell>
          <cell r="I21">
            <v>410</v>
          </cell>
          <cell r="J21">
            <v>0</v>
          </cell>
          <cell r="K21">
            <v>0</v>
          </cell>
          <cell r="L21">
            <v>0</v>
          </cell>
          <cell r="M21">
            <v>140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6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70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7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621.5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8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9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10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220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11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75</v>
          </cell>
          <cell r="G21">
            <v>0</v>
          </cell>
          <cell r="H21">
            <v>0</v>
          </cell>
          <cell r="I21">
            <v>535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12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95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530</v>
          </cell>
          <cell r="Q21">
            <v>0</v>
          </cell>
        </row>
      </sheetData>
      <sheetData sheetId="13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145</v>
          </cell>
          <cell r="J21">
            <v>187</v>
          </cell>
          <cell r="K21">
            <v>0</v>
          </cell>
          <cell r="L21">
            <v>0</v>
          </cell>
          <cell r="M21">
            <v>77</v>
          </cell>
          <cell r="N21">
            <v>0</v>
          </cell>
          <cell r="O21">
            <v>0</v>
          </cell>
          <cell r="Q21">
            <v>0</v>
          </cell>
        </row>
      </sheetData>
      <sheetData sheetId="14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G21">
            <v>0</v>
          </cell>
          <cell r="H21">
            <v>0</v>
          </cell>
          <cell r="I21">
            <v>160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15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1950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16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144</v>
          </cell>
          <cell r="G21">
            <v>0</v>
          </cell>
          <cell r="I21">
            <v>1368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17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240</v>
          </cell>
          <cell r="G21">
            <v>0</v>
          </cell>
          <cell r="H21">
            <v>0</v>
          </cell>
          <cell r="I21">
            <v>1002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18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2548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19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78</v>
          </cell>
          <cell r="G21">
            <v>0</v>
          </cell>
          <cell r="H21">
            <v>0</v>
          </cell>
          <cell r="I21">
            <v>1440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20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186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21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2125.1999999999998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22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23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24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25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26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27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28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29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30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31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32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</sheetData>
      <sheetData sheetId="3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Arkusz1"/>
      <sheetName val="RAZEM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78818.399999999994</v>
          </cell>
          <cell r="D14">
            <v>78818.399999999994</v>
          </cell>
        </row>
        <row r="15">
          <cell r="C15">
            <v>0</v>
          </cell>
          <cell r="D15">
            <v>0</v>
          </cell>
        </row>
      </sheetData>
      <sheetData sheetId="3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>
        <row r="10">
          <cell r="E10">
            <v>0</v>
          </cell>
        </row>
        <row r="11">
          <cell r="E11">
            <v>0</v>
          </cell>
        </row>
        <row r="12">
          <cell r="E12">
            <v>372</v>
          </cell>
          <cell r="F12">
            <v>121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2">
        <row r="10">
          <cell r="E10">
            <v>0</v>
          </cell>
        </row>
        <row r="11">
          <cell r="E11">
            <v>0</v>
          </cell>
        </row>
        <row r="12">
          <cell r="E12">
            <v>664</v>
          </cell>
          <cell r="F12">
            <v>868</v>
          </cell>
          <cell r="G12">
            <v>0</v>
          </cell>
          <cell r="H12">
            <v>0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3">
        <row r="10">
          <cell r="E10">
            <v>0</v>
          </cell>
        </row>
        <row r="11">
          <cell r="E11">
            <v>0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4"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  <cell r="F12">
            <v>1481.2</v>
          </cell>
          <cell r="H12">
            <v>288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5">
        <row r="10">
          <cell r="E10">
            <v>0</v>
          </cell>
        </row>
        <row r="11">
          <cell r="E11">
            <v>0</v>
          </cell>
        </row>
        <row r="12">
          <cell r="E12">
            <v>3459.11</v>
          </cell>
          <cell r="F12">
            <v>1488</v>
          </cell>
          <cell r="H12">
            <v>941.44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6"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7"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  <cell r="F12">
            <v>1040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8">
        <row r="10">
          <cell r="E10">
            <v>0</v>
          </cell>
        </row>
        <row r="11">
          <cell r="E11">
            <v>0</v>
          </cell>
        </row>
        <row r="12">
          <cell r="E12">
            <v>40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9"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  <cell r="F12">
            <v>1243</v>
          </cell>
          <cell r="H12">
            <v>102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10"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  <cell r="F12">
            <v>2199.5</v>
          </cell>
          <cell r="H12">
            <v>452.5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11">
        <row r="10">
          <cell r="E10">
            <v>0</v>
          </cell>
        </row>
        <row r="11">
          <cell r="E11">
            <v>0</v>
          </cell>
        </row>
        <row r="12">
          <cell r="E12">
            <v>1764.26</v>
          </cell>
          <cell r="F12">
            <v>1007</v>
          </cell>
          <cell r="G12">
            <v>0</v>
          </cell>
          <cell r="H12">
            <v>192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12">
        <row r="10">
          <cell r="E10">
            <v>0</v>
          </cell>
        </row>
        <row r="11">
          <cell r="E11">
            <v>0</v>
          </cell>
        </row>
        <row r="12">
          <cell r="E12">
            <v>3142.5</v>
          </cell>
          <cell r="F12">
            <v>43</v>
          </cell>
          <cell r="G12">
            <v>0</v>
          </cell>
          <cell r="H12">
            <v>600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13"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14"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15"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16"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17">
        <row r="10">
          <cell r="E10">
            <v>0</v>
          </cell>
        </row>
        <row r="11">
          <cell r="E11">
            <v>0</v>
          </cell>
        </row>
        <row r="12">
          <cell r="E12">
            <v>13314.59</v>
          </cell>
          <cell r="F12">
            <v>851.5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18"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19"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20">
        <row r="10">
          <cell r="E10">
            <v>0</v>
          </cell>
        </row>
        <row r="11">
          <cell r="E11">
            <v>0</v>
          </cell>
        </row>
        <row r="12">
          <cell r="E12">
            <v>6154.53</v>
          </cell>
          <cell r="F12">
            <v>51.55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21">
        <row r="10">
          <cell r="E10">
            <v>0</v>
          </cell>
        </row>
        <row r="11">
          <cell r="E11">
            <v>0</v>
          </cell>
        </row>
        <row r="12">
          <cell r="E12">
            <v>112107.52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22"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  <cell r="H12">
            <v>0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23">
        <row r="10">
          <cell r="E10">
            <v>0</v>
          </cell>
        </row>
        <row r="11">
          <cell r="E11">
            <v>0</v>
          </cell>
        </row>
        <row r="12">
          <cell r="E12">
            <v>1188.42</v>
          </cell>
          <cell r="F12">
            <v>6.89</v>
          </cell>
          <cell r="G12">
            <v>0</v>
          </cell>
          <cell r="H12">
            <v>0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24"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25">
        <row r="10">
          <cell r="E10">
            <v>0</v>
          </cell>
        </row>
        <row r="11">
          <cell r="E11">
            <v>0</v>
          </cell>
        </row>
        <row r="12">
          <cell r="E12">
            <v>23370.89</v>
          </cell>
          <cell r="F12">
            <v>4029.54</v>
          </cell>
          <cell r="G12">
            <v>0</v>
          </cell>
          <cell r="H12">
            <v>1124.95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26">
        <row r="10">
          <cell r="E10">
            <v>0</v>
          </cell>
        </row>
        <row r="11">
          <cell r="E11">
            <v>0</v>
          </cell>
        </row>
        <row r="12">
          <cell r="E12">
            <v>16066.03</v>
          </cell>
          <cell r="F12">
            <v>393.61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27"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  <cell r="F12">
            <v>89.61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28"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29">
        <row r="10">
          <cell r="E10">
            <v>0</v>
          </cell>
        </row>
        <row r="11">
          <cell r="E11">
            <v>0</v>
          </cell>
        </row>
        <row r="12">
          <cell r="E12">
            <v>365.8</v>
          </cell>
          <cell r="F12">
            <v>18.71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30"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31"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3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2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3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4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5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6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7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8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9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10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11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12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13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14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15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16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17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18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19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20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21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22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23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24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25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26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27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28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29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30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31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</sheetData>
      <sheetData sheetId="3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2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3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4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5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6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7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8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9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10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11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12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13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14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15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16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17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18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19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20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21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22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23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24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25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26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27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28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29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30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31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</sheetData>
      <sheetData sheetId="3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2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3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4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5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6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7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8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9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10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11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12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13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14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15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16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17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18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19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20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21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22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23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24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25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26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27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28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29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30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31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</row>
      </sheetData>
      <sheetData sheetId="32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>
        <row r="9">
          <cell r="C9">
            <v>124171.08</v>
          </cell>
          <cell r="D9">
            <v>27512.66</v>
          </cell>
        </row>
      </sheetData>
      <sheetData sheetId="2">
        <row r="9">
          <cell r="C9">
            <v>45017.52</v>
          </cell>
          <cell r="D9">
            <v>89716.39</v>
          </cell>
        </row>
      </sheetData>
      <sheetData sheetId="3">
        <row r="9">
          <cell r="C9">
            <v>43313.66</v>
          </cell>
          <cell r="D9">
            <v>132865.92000000001</v>
          </cell>
        </row>
      </sheetData>
      <sheetData sheetId="4">
        <row r="9">
          <cell r="C9">
            <v>20943.310000000001</v>
          </cell>
          <cell r="D9">
            <v>56703.53</v>
          </cell>
        </row>
      </sheetData>
      <sheetData sheetId="5">
        <row r="9">
          <cell r="C9">
            <v>16035.05</v>
          </cell>
          <cell r="D9">
            <v>80177.16</v>
          </cell>
        </row>
      </sheetData>
      <sheetData sheetId="6">
        <row r="9">
          <cell r="C9">
            <v>25244.51</v>
          </cell>
          <cell r="D9">
            <v>83191.61</v>
          </cell>
        </row>
      </sheetData>
      <sheetData sheetId="7">
        <row r="9">
          <cell r="C9">
            <v>29436.6</v>
          </cell>
          <cell r="D9">
            <v>13458.24</v>
          </cell>
        </row>
      </sheetData>
      <sheetData sheetId="8">
        <row r="9">
          <cell r="C9">
            <v>26430.04</v>
          </cell>
          <cell r="D9">
            <v>99623.26</v>
          </cell>
        </row>
      </sheetData>
      <sheetData sheetId="9">
        <row r="9">
          <cell r="C9">
            <v>51225.34</v>
          </cell>
          <cell r="D9">
            <v>45745.68</v>
          </cell>
        </row>
      </sheetData>
      <sheetData sheetId="10">
        <row r="9">
          <cell r="C9">
            <v>2202.3000000000002</v>
          </cell>
          <cell r="D9">
            <v>80234.820000000007</v>
          </cell>
        </row>
      </sheetData>
      <sheetData sheetId="11">
        <row r="9">
          <cell r="C9">
            <v>32879.01</v>
          </cell>
          <cell r="D9">
            <v>10112.469999999999</v>
          </cell>
        </row>
      </sheetData>
      <sheetData sheetId="12">
        <row r="9">
          <cell r="C9">
            <v>91962.76</v>
          </cell>
          <cell r="D9">
            <v>33021.58</v>
          </cell>
        </row>
      </sheetData>
      <sheetData sheetId="13">
        <row r="9">
          <cell r="C9">
            <v>99780.31</v>
          </cell>
          <cell r="D9">
            <v>423.12</v>
          </cell>
        </row>
      </sheetData>
      <sheetData sheetId="14">
        <row r="9">
          <cell r="C9">
            <v>322237.14</v>
          </cell>
          <cell r="D9">
            <v>196031.98</v>
          </cell>
        </row>
      </sheetData>
      <sheetData sheetId="15">
        <row r="9">
          <cell r="C9">
            <v>247673.7</v>
          </cell>
          <cell r="D9">
            <v>225643.48</v>
          </cell>
        </row>
      </sheetData>
      <sheetData sheetId="16">
        <row r="9">
          <cell r="C9">
            <v>82194.98</v>
          </cell>
          <cell r="D9">
            <v>151179.91</v>
          </cell>
        </row>
      </sheetData>
      <sheetData sheetId="17">
        <row r="9">
          <cell r="C9">
            <v>95880.56</v>
          </cell>
          <cell r="D9">
            <v>113450.7</v>
          </cell>
        </row>
      </sheetData>
      <sheetData sheetId="18">
        <row r="9">
          <cell r="C9">
            <v>376686.36</v>
          </cell>
          <cell r="D9">
            <v>255773.46</v>
          </cell>
        </row>
      </sheetData>
      <sheetData sheetId="19">
        <row r="9">
          <cell r="C9">
            <v>199823.16</v>
          </cell>
          <cell r="D9">
            <v>83560</v>
          </cell>
        </row>
      </sheetData>
      <sheetData sheetId="20">
        <row r="9">
          <cell r="C9">
            <v>46149.2</v>
          </cell>
          <cell r="D9">
            <v>93805.46</v>
          </cell>
        </row>
      </sheetData>
      <sheetData sheetId="21">
        <row r="9">
          <cell r="C9">
            <v>121946.39</v>
          </cell>
          <cell r="D9">
            <v>114407.93</v>
          </cell>
        </row>
      </sheetData>
      <sheetData sheetId="22">
        <row r="9">
          <cell r="C9">
            <v>45037.74</v>
          </cell>
          <cell r="D9">
            <v>64049.13</v>
          </cell>
        </row>
      </sheetData>
      <sheetData sheetId="23">
        <row r="9">
          <cell r="C9">
            <v>141313.79</v>
          </cell>
          <cell r="D9">
            <v>49685.96</v>
          </cell>
        </row>
      </sheetData>
      <sheetData sheetId="24">
        <row r="9">
          <cell r="C9">
            <v>95817.11</v>
          </cell>
          <cell r="D9">
            <v>110359.14</v>
          </cell>
        </row>
      </sheetData>
      <sheetData sheetId="25">
        <row r="9">
          <cell r="C9">
            <v>102990.03</v>
          </cell>
          <cell r="D9">
            <v>24572.71</v>
          </cell>
        </row>
      </sheetData>
      <sheetData sheetId="26">
        <row r="9">
          <cell r="C9">
            <v>67034.25</v>
          </cell>
          <cell r="D9">
            <v>91892.36</v>
          </cell>
        </row>
      </sheetData>
      <sheetData sheetId="27">
        <row r="9">
          <cell r="C9">
            <v>172296.64</v>
          </cell>
          <cell r="D9">
            <v>161821.64000000001</v>
          </cell>
        </row>
      </sheetData>
      <sheetData sheetId="28">
        <row r="9">
          <cell r="C9">
            <v>33228.25</v>
          </cell>
          <cell r="D9">
            <v>65222.9</v>
          </cell>
        </row>
      </sheetData>
      <sheetData sheetId="29">
        <row r="9">
          <cell r="C9">
            <v>5030.5600000000004</v>
          </cell>
          <cell r="D9">
            <v>15110.4</v>
          </cell>
        </row>
      </sheetData>
      <sheetData sheetId="30"/>
      <sheetData sheetId="31">
        <row r="9">
          <cell r="C9">
            <v>2725.92</v>
          </cell>
          <cell r="D9">
            <v>76732.14</v>
          </cell>
        </row>
      </sheetData>
      <sheetData sheetId="3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33"/>
      <sheetName val="ZS40"/>
      <sheetName val="ZS73"/>
      <sheetName val="PPP5"/>
      <sheetName val="OJ7"/>
      <sheetName val="POZ.DZIAŁ."/>
      <sheetName val="ZS14"/>
      <sheetName val="DBFO"/>
      <sheetName val="RAZEM"/>
    </sheetNames>
    <sheetDataSet>
      <sheetData sheetId="0" refreshError="1"/>
      <sheetData sheetId="1">
        <row r="19">
          <cell r="C19">
            <v>4848.5</v>
          </cell>
          <cell r="D19">
            <v>9228.6</v>
          </cell>
        </row>
      </sheetData>
      <sheetData sheetId="2">
        <row r="19">
          <cell r="C19">
            <v>4389.3</v>
          </cell>
          <cell r="D19">
            <v>1033.3</v>
          </cell>
        </row>
      </sheetData>
      <sheetData sheetId="3">
        <row r="19">
          <cell r="C19">
            <v>4339</v>
          </cell>
          <cell r="D19">
            <v>4317</v>
          </cell>
        </row>
      </sheetData>
      <sheetData sheetId="4">
        <row r="10">
          <cell r="D10">
            <v>294.33</v>
          </cell>
        </row>
        <row r="17">
          <cell r="D17">
            <v>616.20000000000005</v>
          </cell>
        </row>
        <row r="19">
          <cell r="C19">
            <v>3596.2</v>
          </cell>
          <cell r="D19">
            <v>2500.7299999999996</v>
          </cell>
        </row>
      </sheetData>
      <sheetData sheetId="5">
        <row r="19">
          <cell r="C19">
            <v>10735.56</v>
          </cell>
          <cell r="D19">
            <v>8250.5</v>
          </cell>
        </row>
      </sheetData>
      <sheetData sheetId="6">
        <row r="19">
          <cell r="C19">
            <v>1244.0999999999999</v>
          </cell>
          <cell r="D19">
            <v>2733.5</v>
          </cell>
        </row>
      </sheetData>
      <sheetData sheetId="7">
        <row r="19">
          <cell r="C19">
            <v>2505</v>
          </cell>
          <cell r="D19">
            <v>885</v>
          </cell>
        </row>
      </sheetData>
      <sheetData sheetId="8">
        <row r="19">
          <cell r="C19">
            <v>225</v>
          </cell>
          <cell r="D19">
            <v>210</v>
          </cell>
        </row>
      </sheetData>
      <sheetData sheetId="9">
        <row r="19">
          <cell r="C19">
            <v>8010.3</v>
          </cell>
          <cell r="D19">
            <v>4287.6000000000004</v>
          </cell>
        </row>
      </sheetData>
      <sheetData sheetId="10">
        <row r="17">
          <cell r="D17">
            <v>0.48</v>
          </cell>
        </row>
        <row r="19">
          <cell r="C19">
            <v>5797.1</v>
          </cell>
          <cell r="D19">
            <v>3456.1000000000004</v>
          </cell>
        </row>
      </sheetData>
      <sheetData sheetId="11">
        <row r="17">
          <cell r="C17">
            <v>12.3</v>
          </cell>
        </row>
        <row r="19">
          <cell r="C19">
            <v>3798</v>
          </cell>
          <cell r="D19">
            <v>11651.5</v>
          </cell>
        </row>
      </sheetData>
      <sheetData sheetId="12">
        <row r="19">
          <cell r="C19">
            <v>151</v>
          </cell>
          <cell r="D19">
            <v>409</v>
          </cell>
        </row>
      </sheetData>
      <sheetData sheetId="13">
        <row r="19">
          <cell r="C19">
            <v>408</v>
          </cell>
          <cell r="D19">
            <v>786</v>
          </cell>
        </row>
      </sheetData>
      <sheetData sheetId="14">
        <row r="10">
          <cell r="C10">
            <v>32344.32</v>
          </cell>
          <cell r="D10">
            <v>104.77</v>
          </cell>
        </row>
        <row r="11">
          <cell r="C11">
            <v>27602.81</v>
          </cell>
        </row>
        <row r="14">
          <cell r="D14">
            <v>297451.87</v>
          </cell>
        </row>
        <row r="17">
          <cell r="D17">
            <v>153.83000000000001</v>
          </cell>
        </row>
        <row r="19">
          <cell r="C19">
            <v>668512.63</v>
          </cell>
          <cell r="D19">
            <v>405296.75000000006</v>
          </cell>
        </row>
      </sheetData>
      <sheetData sheetId="15">
        <row r="10">
          <cell r="C10">
            <v>246.61</v>
          </cell>
          <cell r="D10">
            <v>199.35</v>
          </cell>
        </row>
        <row r="17">
          <cell r="C17">
            <v>16.63</v>
          </cell>
          <cell r="D17">
            <v>0</v>
          </cell>
        </row>
        <row r="19">
          <cell r="C19">
            <v>6234.3</v>
          </cell>
          <cell r="D19">
            <v>4663</v>
          </cell>
        </row>
      </sheetData>
      <sheetData sheetId="16">
        <row r="10">
          <cell r="C10">
            <v>104.67</v>
          </cell>
          <cell r="D10">
            <v>60.64</v>
          </cell>
        </row>
        <row r="19">
          <cell r="C19">
            <v>60</v>
          </cell>
          <cell r="D19">
            <v>2629.4</v>
          </cell>
        </row>
      </sheetData>
      <sheetData sheetId="17">
        <row r="10">
          <cell r="C10">
            <v>236</v>
          </cell>
          <cell r="D10">
            <v>273.38</v>
          </cell>
        </row>
        <row r="14">
          <cell r="C14">
            <v>12604.32</v>
          </cell>
          <cell r="D14">
            <v>13395.98</v>
          </cell>
        </row>
        <row r="15">
          <cell r="C15">
            <v>12604.32</v>
          </cell>
          <cell r="D15">
            <v>13395.98</v>
          </cell>
        </row>
        <row r="17">
          <cell r="C17">
            <v>90.15</v>
          </cell>
          <cell r="D17">
            <v>63.03</v>
          </cell>
        </row>
        <row r="19">
          <cell r="C19">
            <v>7338.9</v>
          </cell>
          <cell r="D19">
            <v>11363</v>
          </cell>
        </row>
      </sheetData>
      <sheetData sheetId="18">
        <row r="10">
          <cell r="C10">
            <v>88.38</v>
          </cell>
          <cell r="D10">
            <v>172.77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9">
          <cell r="C19">
            <v>790</v>
          </cell>
          <cell r="D19">
            <v>2868</v>
          </cell>
        </row>
      </sheetData>
      <sheetData sheetId="19">
        <row r="10">
          <cell r="C10">
            <v>35.5</v>
          </cell>
          <cell r="D10">
            <v>0</v>
          </cell>
        </row>
        <row r="19">
          <cell r="C19">
            <v>168</v>
          </cell>
          <cell r="D19">
            <v>186</v>
          </cell>
        </row>
      </sheetData>
      <sheetData sheetId="20">
        <row r="10">
          <cell r="C10">
            <v>0</v>
          </cell>
          <cell r="D10">
            <v>0</v>
          </cell>
        </row>
        <row r="19">
          <cell r="D19">
            <v>2491.7800000000002</v>
          </cell>
        </row>
      </sheetData>
      <sheetData sheetId="21">
        <row r="10">
          <cell r="C10">
            <v>0</v>
          </cell>
          <cell r="D10">
            <v>21.130000000000003</v>
          </cell>
        </row>
        <row r="16">
          <cell r="C16">
            <v>26925.8</v>
          </cell>
          <cell r="D16">
            <v>28204.6</v>
          </cell>
        </row>
        <row r="17">
          <cell r="C17">
            <v>0</v>
          </cell>
          <cell r="D17">
            <v>372.16999999999825</v>
          </cell>
        </row>
        <row r="19">
          <cell r="D19">
            <v>1485.48</v>
          </cell>
        </row>
      </sheetData>
      <sheetData sheetId="22">
        <row r="10">
          <cell r="C10">
            <v>221.58</v>
          </cell>
          <cell r="D10">
            <v>169.06</v>
          </cell>
        </row>
        <row r="16">
          <cell r="C16">
            <v>12665</v>
          </cell>
          <cell r="D16">
            <v>25282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</row>
        <row r="19">
          <cell r="C19">
            <v>3000</v>
          </cell>
          <cell r="D19">
            <v>3000</v>
          </cell>
        </row>
      </sheetData>
      <sheetData sheetId="23">
        <row r="10">
          <cell r="C10">
            <v>0</v>
          </cell>
          <cell r="D10">
            <v>102.58</v>
          </cell>
        </row>
        <row r="14">
          <cell r="C14">
            <v>1188.42</v>
          </cell>
          <cell r="D14">
            <v>1244.3399999999999</v>
          </cell>
        </row>
        <row r="15">
          <cell r="C15">
            <v>1188.42</v>
          </cell>
          <cell r="D15">
            <v>1195.31</v>
          </cell>
        </row>
        <row r="16">
          <cell r="C16">
            <v>21863.5</v>
          </cell>
          <cell r="D16">
            <v>5670.84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2030.78</v>
          </cell>
        </row>
      </sheetData>
      <sheetData sheetId="24">
        <row r="9">
          <cell r="C9">
            <v>0</v>
          </cell>
          <cell r="D9">
            <v>0</v>
          </cell>
        </row>
        <row r="10">
          <cell r="C10">
            <v>221.07</v>
          </cell>
          <cell r="D10">
            <v>75.97</v>
          </cell>
        </row>
        <row r="11">
          <cell r="C11">
            <v>0</v>
          </cell>
          <cell r="D11">
            <v>0</v>
          </cell>
        </row>
        <row r="14">
          <cell r="C14">
            <v>8074.31</v>
          </cell>
          <cell r="D14">
            <v>8074.31</v>
          </cell>
        </row>
        <row r="15">
          <cell r="C15">
            <v>8074.31</v>
          </cell>
          <cell r="D15">
            <v>8074.31</v>
          </cell>
        </row>
        <row r="16">
          <cell r="C16">
            <v>18295.240000000002</v>
          </cell>
          <cell r="D16">
            <v>20380.22</v>
          </cell>
        </row>
        <row r="17">
          <cell r="C17">
            <v>592.71</v>
          </cell>
          <cell r="D17">
            <v>2815.64</v>
          </cell>
        </row>
        <row r="18">
          <cell r="C18">
            <v>0</v>
          </cell>
          <cell r="D18">
            <v>0</v>
          </cell>
        </row>
        <row r="19">
          <cell r="C19">
            <v>3220.39</v>
          </cell>
          <cell r="D19">
            <v>4806.91</v>
          </cell>
        </row>
      </sheetData>
      <sheetData sheetId="25">
        <row r="10">
          <cell r="C10">
            <v>54.25</v>
          </cell>
          <cell r="D10">
            <v>65.36</v>
          </cell>
        </row>
        <row r="14">
          <cell r="C14">
            <v>12640.57</v>
          </cell>
          <cell r="D14">
            <v>13572.77</v>
          </cell>
        </row>
        <row r="15">
          <cell r="C15">
            <v>12640.57</v>
          </cell>
          <cell r="D15">
            <v>12755.5</v>
          </cell>
        </row>
        <row r="16">
          <cell r="C16">
            <v>17140</v>
          </cell>
          <cell r="D16">
            <v>24720</v>
          </cell>
        </row>
        <row r="17">
          <cell r="C17">
            <v>257.14999999999998</v>
          </cell>
          <cell r="D17">
            <v>222.1</v>
          </cell>
        </row>
        <row r="19">
          <cell r="C19">
            <v>440</v>
          </cell>
          <cell r="D19">
            <v>0</v>
          </cell>
        </row>
      </sheetData>
      <sheetData sheetId="26">
        <row r="10">
          <cell r="C10">
            <v>202.24</v>
          </cell>
          <cell r="D10">
            <v>213.1</v>
          </cell>
        </row>
        <row r="16">
          <cell r="C16">
            <v>161444.6</v>
          </cell>
          <cell r="D16">
            <v>147002.07999999999</v>
          </cell>
        </row>
        <row r="17">
          <cell r="C17">
            <v>387.87</v>
          </cell>
          <cell r="D17">
            <v>90.01</v>
          </cell>
        </row>
        <row r="19">
          <cell r="C19">
            <v>2309.9899999999998</v>
          </cell>
          <cell r="D19">
            <v>0</v>
          </cell>
        </row>
      </sheetData>
      <sheetData sheetId="27"/>
      <sheetData sheetId="28">
        <row r="14">
          <cell r="D14">
            <v>408.09000000000003</v>
          </cell>
        </row>
        <row r="15">
          <cell r="D15">
            <v>384.51</v>
          </cell>
        </row>
        <row r="17">
          <cell r="C17">
            <v>21.25</v>
          </cell>
        </row>
        <row r="19">
          <cell r="C19">
            <v>0</v>
          </cell>
          <cell r="D19">
            <v>0</v>
          </cell>
        </row>
      </sheetData>
      <sheetData sheetId="29">
        <row r="16">
          <cell r="C16">
            <v>820874.41</v>
          </cell>
          <cell r="D16">
            <v>845283.83999999997</v>
          </cell>
        </row>
      </sheetData>
      <sheetData sheetId="30">
        <row r="10">
          <cell r="C10">
            <v>140.1</v>
          </cell>
          <cell r="D10">
            <v>128.91</v>
          </cell>
        </row>
        <row r="16">
          <cell r="C16">
            <v>4472.75</v>
          </cell>
          <cell r="D16">
            <v>8766.17</v>
          </cell>
        </row>
        <row r="17">
          <cell r="C17">
            <v>2112.65</v>
          </cell>
          <cell r="D17">
            <v>4535.93</v>
          </cell>
        </row>
        <row r="19">
          <cell r="C19">
            <v>11894.6</v>
          </cell>
          <cell r="D19">
            <v>9023.44</v>
          </cell>
        </row>
      </sheetData>
      <sheetData sheetId="31"/>
      <sheetData sheetId="32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>
        <row r="10">
          <cell r="A10">
            <v>0</v>
          </cell>
          <cell r="C10">
            <v>0</v>
          </cell>
        </row>
      </sheetData>
      <sheetData sheetId="2">
        <row r="10">
          <cell r="A10">
            <v>0</v>
          </cell>
          <cell r="C10">
            <v>0</v>
          </cell>
        </row>
      </sheetData>
      <sheetData sheetId="3">
        <row r="10">
          <cell r="A10">
            <v>0</v>
          </cell>
          <cell r="C10">
            <v>0</v>
          </cell>
        </row>
      </sheetData>
      <sheetData sheetId="4">
        <row r="10">
          <cell r="A10">
            <v>0</v>
          </cell>
          <cell r="C10">
            <v>0</v>
          </cell>
        </row>
      </sheetData>
      <sheetData sheetId="5">
        <row r="10">
          <cell r="A10">
            <v>0</v>
          </cell>
          <cell r="C10">
            <v>0</v>
          </cell>
        </row>
      </sheetData>
      <sheetData sheetId="6">
        <row r="10">
          <cell r="A10">
            <v>0</v>
          </cell>
          <cell r="C10">
            <v>0</v>
          </cell>
        </row>
      </sheetData>
      <sheetData sheetId="7">
        <row r="10">
          <cell r="A10">
            <v>0</v>
          </cell>
          <cell r="C10">
            <v>0</v>
          </cell>
        </row>
      </sheetData>
      <sheetData sheetId="8">
        <row r="10">
          <cell r="A10">
            <v>0</v>
          </cell>
          <cell r="C10">
            <v>0</v>
          </cell>
        </row>
      </sheetData>
      <sheetData sheetId="9">
        <row r="10">
          <cell r="A10">
            <v>0</v>
          </cell>
          <cell r="C10">
            <v>0</v>
          </cell>
        </row>
      </sheetData>
      <sheetData sheetId="10">
        <row r="10">
          <cell r="A10">
            <v>0</v>
          </cell>
          <cell r="C10">
            <v>0</v>
          </cell>
        </row>
      </sheetData>
      <sheetData sheetId="11">
        <row r="10">
          <cell r="A10">
            <v>0</v>
          </cell>
          <cell r="C10">
            <v>0</v>
          </cell>
        </row>
      </sheetData>
      <sheetData sheetId="12">
        <row r="10">
          <cell r="A10">
            <v>0</v>
          </cell>
          <cell r="C10">
            <v>0</v>
          </cell>
        </row>
      </sheetData>
      <sheetData sheetId="13">
        <row r="10">
          <cell r="A10">
            <v>0</v>
          </cell>
          <cell r="C10">
            <v>0</v>
          </cell>
        </row>
      </sheetData>
      <sheetData sheetId="14">
        <row r="10">
          <cell r="A10">
            <v>0</v>
          </cell>
          <cell r="C10">
            <v>0</v>
          </cell>
        </row>
      </sheetData>
      <sheetData sheetId="15">
        <row r="10">
          <cell r="A10">
            <v>0</v>
          </cell>
          <cell r="C10">
            <v>0</v>
          </cell>
        </row>
      </sheetData>
      <sheetData sheetId="16">
        <row r="10">
          <cell r="A10">
            <v>0</v>
          </cell>
          <cell r="C10">
            <v>0</v>
          </cell>
        </row>
      </sheetData>
      <sheetData sheetId="17">
        <row r="10">
          <cell r="A10">
            <v>0</v>
          </cell>
          <cell r="C10">
            <v>0</v>
          </cell>
        </row>
      </sheetData>
      <sheetData sheetId="18">
        <row r="10">
          <cell r="A10">
            <v>0</v>
          </cell>
          <cell r="C10">
            <v>0</v>
          </cell>
        </row>
      </sheetData>
      <sheetData sheetId="19">
        <row r="10">
          <cell r="A10">
            <v>0</v>
          </cell>
          <cell r="C10">
            <v>0</v>
          </cell>
        </row>
      </sheetData>
      <sheetData sheetId="20">
        <row r="10">
          <cell r="A10">
            <v>0</v>
          </cell>
          <cell r="C10">
            <v>0</v>
          </cell>
        </row>
      </sheetData>
      <sheetData sheetId="21">
        <row r="10">
          <cell r="A10">
            <v>0</v>
          </cell>
          <cell r="C10">
            <v>0</v>
          </cell>
        </row>
      </sheetData>
      <sheetData sheetId="22">
        <row r="10">
          <cell r="A10">
            <v>0</v>
          </cell>
          <cell r="C10">
            <v>0</v>
          </cell>
        </row>
      </sheetData>
      <sheetData sheetId="23">
        <row r="10">
          <cell r="A10">
            <v>0</v>
          </cell>
          <cell r="C10">
            <v>0</v>
          </cell>
        </row>
      </sheetData>
      <sheetData sheetId="24">
        <row r="10">
          <cell r="A10">
            <v>0</v>
          </cell>
          <cell r="C10">
            <v>0</v>
          </cell>
        </row>
      </sheetData>
      <sheetData sheetId="25">
        <row r="10">
          <cell r="A10">
            <v>0</v>
          </cell>
          <cell r="C10">
            <v>0</v>
          </cell>
        </row>
      </sheetData>
      <sheetData sheetId="26">
        <row r="10">
          <cell r="A10">
            <v>0</v>
          </cell>
          <cell r="C10">
            <v>0</v>
          </cell>
        </row>
      </sheetData>
      <sheetData sheetId="27">
        <row r="10">
          <cell r="A10">
            <v>0</v>
          </cell>
          <cell r="C10">
            <v>0</v>
          </cell>
        </row>
      </sheetData>
      <sheetData sheetId="28">
        <row r="10">
          <cell r="A10">
            <v>0</v>
          </cell>
          <cell r="C10">
            <v>0</v>
          </cell>
        </row>
      </sheetData>
      <sheetData sheetId="29">
        <row r="10">
          <cell r="A10">
            <v>0</v>
          </cell>
          <cell r="C10">
            <v>0</v>
          </cell>
        </row>
      </sheetData>
      <sheetData sheetId="30">
        <row r="10">
          <cell r="A10">
            <v>0</v>
          </cell>
          <cell r="C10">
            <v>0</v>
          </cell>
        </row>
      </sheetData>
      <sheetData sheetId="31">
        <row r="10">
          <cell r="A10">
            <v>0</v>
          </cell>
          <cell r="C10">
            <v>0</v>
          </cell>
        </row>
      </sheetData>
      <sheetData sheetId="32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2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3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4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5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6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7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8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9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10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11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12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13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14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15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16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17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18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19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20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21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22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23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24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25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26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27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28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29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30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31"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</sheetData>
      <sheetData sheetId="3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>
        <row r="17">
          <cell r="B17">
            <v>35964.29</v>
          </cell>
        </row>
        <row r="28">
          <cell r="B28">
            <v>20488.39</v>
          </cell>
          <cell r="C28">
            <v>7400</v>
          </cell>
        </row>
      </sheetData>
      <sheetData sheetId="2">
        <row r="17">
          <cell r="B17">
            <v>30744.880000000001</v>
          </cell>
          <cell r="C17">
            <v>0</v>
          </cell>
        </row>
        <row r="28">
          <cell r="B28">
            <v>9452.3799999999992</v>
          </cell>
          <cell r="C28">
            <v>3499.99</v>
          </cell>
        </row>
      </sheetData>
      <sheetData sheetId="3">
        <row r="17">
          <cell r="B17">
            <v>42428.77</v>
          </cell>
        </row>
        <row r="28">
          <cell r="B28">
            <v>13237.29</v>
          </cell>
          <cell r="C28">
            <v>7000</v>
          </cell>
        </row>
      </sheetData>
      <sheetData sheetId="4">
        <row r="17">
          <cell r="B17">
            <v>44183</v>
          </cell>
        </row>
        <row r="28">
          <cell r="B28">
            <v>12228.5</v>
          </cell>
          <cell r="C28">
            <v>3000</v>
          </cell>
        </row>
      </sheetData>
      <sheetData sheetId="5">
        <row r="17">
          <cell r="B17">
            <v>37220.410000000003</v>
          </cell>
        </row>
        <row r="28">
          <cell r="B28">
            <v>11484.82</v>
          </cell>
          <cell r="C28">
            <v>4000</v>
          </cell>
        </row>
      </sheetData>
      <sheetData sheetId="6">
        <row r="17">
          <cell r="B17">
            <v>32884.78</v>
          </cell>
        </row>
        <row r="28">
          <cell r="B28">
            <v>13059.79</v>
          </cell>
          <cell r="C28">
            <v>10999.98</v>
          </cell>
        </row>
      </sheetData>
      <sheetData sheetId="7">
        <row r="17">
          <cell r="B17">
            <v>35081.07</v>
          </cell>
        </row>
        <row r="28">
          <cell r="B28">
            <v>9563.0300000000007</v>
          </cell>
          <cell r="C28">
            <v>2499.33</v>
          </cell>
        </row>
      </sheetData>
      <sheetData sheetId="8">
        <row r="17">
          <cell r="B17">
            <v>41809.64</v>
          </cell>
          <cell r="C17">
            <v>0</v>
          </cell>
        </row>
        <row r="28">
          <cell r="B28">
            <v>18927</v>
          </cell>
          <cell r="C28">
            <v>6963</v>
          </cell>
        </row>
      </sheetData>
      <sheetData sheetId="9">
        <row r="17">
          <cell r="B17">
            <v>49142.25</v>
          </cell>
        </row>
        <row r="28">
          <cell r="B28">
            <v>14634.97</v>
          </cell>
          <cell r="C28">
            <v>5000</v>
          </cell>
        </row>
      </sheetData>
      <sheetData sheetId="10">
        <row r="17">
          <cell r="B17">
            <v>39506.58</v>
          </cell>
        </row>
        <row r="28">
          <cell r="B28">
            <v>13465.02</v>
          </cell>
          <cell r="C28">
            <v>5499.25</v>
          </cell>
        </row>
      </sheetData>
      <sheetData sheetId="11">
        <row r="17">
          <cell r="B17">
            <v>44225.3</v>
          </cell>
        </row>
        <row r="28">
          <cell r="B28">
            <v>17291.04</v>
          </cell>
          <cell r="C28">
            <v>7493.2</v>
          </cell>
        </row>
      </sheetData>
      <sheetData sheetId="12">
        <row r="17">
          <cell r="B17">
            <v>65213.01</v>
          </cell>
        </row>
        <row r="28">
          <cell r="B28">
            <v>20345.650000000001</v>
          </cell>
          <cell r="C28">
            <v>7499.48</v>
          </cell>
        </row>
      </sheetData>
      <sheetData sheetId="13">
        <row r="17">
          <cell r="B17">
            <v>29636.02</v>
          </cell>
        </row>
        <row r="28">
          <cell r="B28">
            <v>11722.45</v>
          </cell>
          <cell r="C28">
            <v>4999.99</v>
          </cell>
        </row>
      </sheetData>
      <sheetData sheetId="14">
        <row r="28">
          <cell r="B28">
            <v>116262</v>
          </cell>
          <cell r="C28">
            <v>108641.22</v>
          </cell>
        </row>
      </sheetData>
      <sheetData sheetId="15">
        <row r="28">
          <cell r="B28">
            <v>110303.83</v>
          </cell>
          <cell r="C28">
            <v>137561</v>
          </cell>
        </row>
      </sheetData>
      <sheetData sheetId="16">
        <row r="28">
          <cell r="B28">
            <v>97532.35</v>
          </cell>
          <cell r="C28">
            <v>91447.39</v>
          </cell>
        </row>
      </sheetData>
      <sheetData sheetId="17">
        <row r="28">
          <cell r="B28">
            <v>88862.21</v>
          </cell>
          <cell r="C28">
            <v>131299.29</v>
          </cell>
        </row>
      </sheetData>
      <sheetData sheetId="18">
        <row r="28">
          <cell r="B28">
            <v>111517.88</v>
          </cell>
          <cell r="C28">
            <v>136465.17000000001</v>
          </cell>
        </row>
      </sheetData>
      <sheetData sheetId="19">
        <row r="28">
          <cell r="B28">
            <v>76838.3</v>
          </cell>
          <cell r="C28">
            <v>59010.51</v>
          </cell>
        </row>
      </sheetData>
      <sheetData sheetId="20">
        <row r="17">
          <cell r="B17">
            <v>65234.69</v>
          </cell>
        </row>
        <row r="28">
          <cell r="B28">
            <v>70461.679999999993</v>
          </cell>
          <cell r="C28">
            <v>78600</v>
          </cell>
        </row>
      </sheetData>
      <sheetData sheetId="21">
        <row r="28">
          <cell r="B28">
            <v>127903.81</v>
          </cell>
          <cell r="C28">
            <v>29830.97</v>
          </cell>
        </row>
      </sheetData>
      <sheetData sheetId="22">
        <row r="28">
          <cell r="B28">
            <v>110057.69</v>
          </cell>
          <cell r="C28">
            <v>14999.92</v>
          </cell>
        </row>
      </sheetData>
      <sheetData sheetId="23">
        <row r="28">
          <cell r="B28">
            <v>83255.13</v>
          </cell>
          <cell r="C28">
            <v>14998.59</v>
          </cell>
        </row>
      </sheetData>
      <sheetData sheetId="24">
        <row r="28">
          <cell r="B28">
            <v>76037.990000000005</v>
          </cell>
          <cell r="C28">
            <v>20000</v>
          </cell>
        </row>
      </sheetData>
      <sheetData sheetId="25">
        <row r="28">
          <cell r="B28">
            <v>54986.05</v>
          </cell>
          <cell r="C28">
            <v>7999.07</v>
          </cell>
        </row>
      </sheetData>
      <sheetData sheetId="26">
        <row r="28">
          <cell r="B28">
            <v>126884.37</v>
          </cell>
          <cell r="C28">
            <v>15000</v>
          </cell>
        </row>
      </sheetData>
      <sheetData sheetId="27">
        <row r="28">
          <cell r="B28">
            <v>79718.64</v>
          </cell>
          <cell r="C28">
            <v>24999.81</v>
          </cell>
        </row>
      </sheetData>
      <sheetData sheetId="28">
        <row r="28">
          <cell r="B28">
            <v>32115.73</v>
          </cell>
          <cell r="C28">
            <v>3000</v>
          </cell>
        </row>
      </sheetData>
      <sheetData sheetId="29">
        <row r="17">
          <cell r="B17">
            <v>14612.56</v>
          </cell>
        </row>
        <row r="28">
          <cell r="B28">
            <v>15879.55</v>
          </cell>
          <cell r="C28">
            <v>8000</v>
          </cell>
        </row>
      </sheetData>
      <sheetData sheetId="30"/>
      <sheetData sheetId="31">
        <row r="17">
          <cell r="B17">
            <v>99394.94</v>
          </cell>
          <cell r="C17">
            <v>0</v>
          </cell>
        </row>
        <row r="28">
          <cell r="B28">
            <v>75256.88</v>
          </cell>
          <cell r="C28">
            <v>12990.92</v>
          </cell>
        </row>
      </sheetData>
      <sheetData sheetId="32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>
        <row r="13">
          <cell r="E13">
            <v>120448.3</v>
          </cell>
          <cell r="F13">
            <v>169187.4</v>
          </cell>
        </row>
        <row r="17">
          <cell r="E17">
            <v>1794.36</v>
          </cell>
          <cell r="F17">
            <v>2016.71</v>
          </cell>
        </row>
        <row r="51">
          <cell r="E51">
            <v>4678.28</v>
          </cell>
          <cell r="F51">
            <v>13410.84</v>
          </cell>
        </row>
      </sheetData>
      <sheetData sheetId="2">
        <row r="13">
          <cell r="E13">
            <v>107471.5</v>
          </cell>
          <cell r="F13">
            <v>134486.20000000001</v>
          </cell>
        </row>
        <row r="17">
          <cell r="E17">
            <v>109.8</v>
          </cell>
          <cell r="F17">
            <v>126</v>
          </cell>
        </row>
        <row r="51">
          <cell r="E51">
            <v>14354.29</v>
          </cell>
          <cell r="F51">
            <v>16028.62</v>
          </cell>
        </row>
      </sheetData>
      <sheetData sheetId="3">
        <row r="13">
          <cell r="E13">
            <v>101733</v>
          </cell>
          <cell r="F13">
            <v>145089</v>
          </cell>
        </row>
        <row r="17">
          <cell r="E17">
            <v>126</v>
          </cell>
          <cell r="F17">
            <v>252</v>
          </cell>
        </row>
      </sheetData>
      <sheetData sheetId="4">
        <row r="13">
          <cell r="E13">
            <v>113604</v>
          </cell>
          <cell r="F13">
            <v>144324</v>
          </cell>
        </row>
        <row r="51">
          <cell r="F51">
            <v>1325.37</v>
          </cell>
        </row>
      </sheetData>
      <sheetData sheetId="5">
        <row r="13">
          <cell r="E13">
            <v>116297.75</v>
          </cell>
          <cell r="F13">
            <v>144818.5</v>
          </cell>
        </row>
        <row r="17">
          <cell r="E17">
            <v>671</v>
          </cell>
          <cell r="F17">
            <v>583</v>
          </cell>
        </row>
        <row r="40">
          <cell r="E40">
            <v>0</v>
          </cell>
          <cell r="F40">
            <v>0</v>
          </cell>
        </row>
      </sheetData>
      <sheetData sheetId="6">
        <row r="13">
          <cell r="E13">
            <v>96878.2</v>
          </cell>
          <cell r="F13">
            <v>134254.5</v>
          </cell>
        </row>
        <row r="17">
          <cell r="E17">
            <v>292.72000000000003</v>
          </cell>
          <cell r="F17">
            <v>445.99</v>
          </cell>
        </row>
        <row r="51">
          <cell r="E51">
            <v>371.36</v>
          </cell>
          <cell r="F51">
            <v>24.8</v>
          </cell>
        </row>
      </sheetData>
      <sheetData sheetId="7">
        <row r="13">
          <cell r="E13">
            <v>115780</v>
          </cell>
          <cell r="F13">
            <v>154565</v>
          </cell>
        </row>
        <row r="51">
          <cell r="E51">
            <v>6438.08</v>
          </cell>
          <cell r="F51">
            <v>7810.42</v>
          </cell>
        </row>
      </sheetData>
      <sheetData sheetId="8">
        <row r="13">
          <cell r="E13">
            <v>105522</v>
          </cell>
          <cell r="F13">
            <v>166284</v>
          </cell>
        </row>
        <row r="17">
          <cell r="E17">
            <v>801.03</v>
          </cell>
          <cell r="F17">
            <v>1307.2</v>
          </cell>
        </row>
        <row r="51">
          <cell r="E51">
            <v>0</v>
          </cell>
        </row>
      </sheetData>
      <sheetData sheetId="9">
        <row r="13">
          <cell r="E13">
            <v>164635.07999999999</v>
          </cell>
          <cell r="F13">
            <v>225777.5</v>
          </cell>
        </row>
        <row r="17">
          <cell r="E17">
            <v>843.04</v>
          </cell>
          <cell r="F17">
            <v>1040.5999999999999</v>
          </cell>
        </row>
        <row r="51">
          <cell r="E51">
            <v>5964.53</v>
          </cell>
        </row>
      </sheetData>
      <sheetData sheetId="10">
        <row r="13">
          <cell r="E13">
            <v>134395</v>
          </cell>
          <cell r="F13">
            <v>164075</v>
          </cell>
        </row>
        <row r="17">
          <cell r="E17">
            <v>1538.81</v>
          </cell>
          <cell r="F17">
            <v>1776.41</v>
          </cell>
        </row>
        <row r="51">
          <cell r="E51">
            <v>77.28</v>
          </cell>
        </row>
      </sheetData>
      <sheetData sheetId="11">
        <row r="13">
          <cell r="E13">
            <v>101059.24</v>
          </cell>
          <cell r="F13">
            <v>110963.43</v>
          </cell>
        </row>
        <row r="17">
          <cell r="E17">
            <v>1899.18</v>
          </cell>
          <cell r="F17">
            <v>1591.75</v>
          </cell>
        </row>
        <row r="51">
          <cell r="E51">
            <v>12.3</v>
          </cell>
        </row>
      </sheetData>
      <sheetData sheetId="12">
        <row r="13">
          <cell r="E13">
            <v>158367.88</v>
          </cell>
          <cell r="F13">
            <v>204460.53</v>
          </cell>
        </row>
        <row r="17">
          <cell r="E17">
            <v>648.41</v>
          </cell>
          <cell r="F17">
            <v>701.21</v>
          </cell>
        </row>
      </sheetData>
      <sheetData sheetId="13">
        <row r="13">
          <cell r="E13">
            <v>93061.5</v>
          </cell>
          <cell r="F13">
            <v>105221</v>
          </cell>
        </row>
        <row r="17">
          <cell r="E17">
            <v>623.9</v>
          </cell>
          <cell r="F17">
            <v>809.2</v>
          </cell>
        </row>
        <row r="51">
          <cell r="E51">
            <v>9363.32</v>
          </cell>
          <cell r="F51">
            <v>15989.88</v>
          </cell>
        </row>
      </sheetData>
      <sheetData sheetId="14">
        <row r="13">
          <cell r="E13">
            <v>71808</v>
          </cell>
          <cell r="F13">
            <v>95518.37</v>
          </cell>
        </row>
        <row r="17">
          <cell r="E17">
            <v>462</v>
          </cell>
          <cell r="F17">
            <v>518</v>
          </cell>
        </row>
        <row r="51">
          <cell r="E51">
            <v>6994</v>
          </cell>
          <cell r="F51">
            <v>7768</v>
          </cell>
        </row>
      </sheetData>
      <sheetData sheetId="15">
        <row r="13">
          <cell r="E13">
            <v>216135</v>
          </cell>
          <cell r="F13">
            <v>274390.5</v>
          </cell>
        </row>
        <row r="17">
          <cell r="E17">
            <v>486</v>
          </cell>
          <cell r="F17">
            <v>1134</v>
          </cell>
        </row>
        <row r="51">
          <cell r="E51">
            <v>9509.7999999999993</v>
          </cell>
          <cell r="F51">
            <v>11184.93</v>
          </cell>
        </row>
      </sheetData>
      <sheetData sheetId="16">
        <row r="13">
          <cell r="E13">
            <v>58743</v>
          </cell>
          <cell r="F13">
            <v>86802</v>
          </cell>
        </row>
        <row r="17">
          <cell r="E17">
            <v>670</v>
          </cell>
          <cell r="F17">
            <v>1047</v>
          </cell>
        </row>
        <row r="51">
          <cell r="E51">
            <v>2878</v>
          </cell>
          <cell r="F51">
            <v>1012.72</v>
          </cell>
        </row>
      </sheetData>
      <sheetData sheetId="17">
        <row r="13">
          <cell r="E13">
            <v>114226.8</v>
          </cell>
          <cell r="F13">
            <v>168620.55</v>
          </cell>
        </row>
        <row r="17">
          <cell r="E17">
            <v>998.4</v>
          </cell>
          <cell r="F17">
            <v>1004</v>
          </cell>
        </row>
        <row r="51">
          <cell r="E51">
            <v>9575</v>
          </cell>
          <cell r="F51">
            <v>8204.5499999999993</v>
          </cell>
        </row>
      </sheetData>
      <sheetData sheetId="18">
        <row r="13">
          <cell r="E13">
            <v>181096.35</v>
          </cell>
          <cell r="F13">
            <v>244998.87</v>
          </cell>
        </row>
        <row r="17">
          <cell r="E17">
            <v>694</v>
          </cell>
          <cell r="F17">
            <v>1162</v>
          </cell>
        </row>
        <row r="40">
          <cell r="E40">
            <v>0</v>
          </cell>
          <cell r="F40">
            <v>0</v>
          </cell>
        </row>
        <row r="51">
          <cell r="E51">
            <v>16453.22</v>
          </cell>
          <cell r="F51">
            <v>14679.32</v>
          </cell>
        </row>
      </sheetData>
      <sheetData sheetId="19">
        <row r="13">
          <cell r="E13">
            <v>56345.4</v>
          </cell>
          <cell r="F13">
            <v>85654.399999999994</v>
          </cell>
        </row>
        <row r="17">
          <cell r="E17">
            <v>400.4</v>
          </cell>
          <cell r="F17">
            <v>828.1</v>
          </cell>
        </row>
        <row r="51">
          <cell r="E51">
            <v>288</v>
          </cell>
          <cell r="F51">
            <v>1320.68</v>
          </cell>
        </row>
      </sheetData>
      <sheetData sheetId="20">
        <row r="13">
          <cell r="E13">
            <v>62999.3</v>
          </cell>
          <cell r="F13">
            <v>121770.89</v>
          </cell>
        </row>
        <row r="17">
          <cell r="E17">
            <v>612</v>
          </cell>
          <cell r="F17">
            <v>1089.4000000000001</v>
          </cell>
        </row>
        <row r="51">
          <cell r="E51">
            <v>2787</v>
          </cell>
          <cell r="F51">
            <v>22741.99</v>
          </cell>
        </row>
      </sheetData>
      <sheetData sheetId="21">
        <row r="51">
          <cell r="E51">
            <v>310</v>
          </cell>
          <cell r="F51">
            <v>284</v>
          </cell>
        </row>
      </sheetData>
      <sheetData sheetId="22">
        <row r="51">
          <cell r="E51">
            <v>549</v>
          </cell>
          <cell r="F51">
            <v>565</v>
          </cell>
        </row>
      </sheetData>
      <sheetData sheetId="23">
        <row r="51">
          <cell r="E51">
            <v>587</v>
          </cell>
          <cell r="F51">
            <v>590</v>
          </cell>
        </row>
      </sheetData>
      <sheetData sheetId="24">
        <row r="13">
          <cell r="E13">
            <v>20276</v>
          </cell>
          <cell r="F13">
            <v>31642</v>
          </cell>
        </row>
        <row r="17">
          <cell r="E17">
            <v>988</v>
          </cell>
          <cell r="F17">
            <v>1292</v>
          </cell>
        </row>
        <row r="51">
          <cell r="E51">
            <v>2552.65</v>
          </cell>
          <cell r="F51">
            <v>5020.6400000000003</v>
          </cell>
        </row>
      </sheetData>
      <sheetData sheetId="25">
        <row r="51">
          <cell r="E51">
            <v>3985.91</v>
          </cell>
          <cell r="F51">
            <v>3835.97</v>
          </cell>
        </row>
      </sheetData>
      <sheetData sheetId="26">
        <row r="51">
          <cell r="E51">
            <v>593</v>
          </cell>
          <cell r="F51">
            <v>747</v>
          </cell>
        </row>
      </sheetData>
      <sheetData sheetId="27">
        <row r="51">
          <cell r="E51">
            <v>3008.86</v>
          </cell>
          <cell r="F51">
            <v>1439.163</v>
          </cell>
        </row>
      </sheetData>
      <sheetData sheetId="28">
        <row r="51">
          <cell r="E51">
            <v>0</v>
          </cell>
          <cell r="F51">
            <v>0</v>
          </cell>
        </row>
      </sheetData>
      <sheetData sheetId="29"/>
      <sheetData sheetId="30"/>
      <sheetData sheetId="31">
        <row r="51">
          <cell r="E51">
            <v>2112.88</v>
          </cell>
          <cell r="F51">
            <v>5621.27</v>
          </cell>
        </row>
      </sheetData>
      <sheetData sheetId="3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_Załącznik 14A"/>
      <sheetName val="P_163"/>
      <sheetName val="P_164"/>
      <sheetName val="P_165"/>
      <sheetName val="P_167"/>
      <sheetName val="P_169"/>
      <sheetName val="P_171"/>
      <sheetName val="P_173"/>
      <sheetName val="P_174"/>
      <sheetName val="P_183"/>
      <sheetName val="P_184"/>
      <sheetName val="P_185"/>
      <sheetName val="P_186"/>
      <sheetName val="P_217"/>
      <sheetName val="SP_30"/>
      <sheetName val="SP 50"/>
      <sheetName val="SP_73"/>
      <sheetName val="SP_127"/>
      <sheetName val="SP_258"/>
      <sheetName val="SP 354"/>
      <sheetName val="SP 395"/>
      <sheetName val="plac.1"/>
      <sheetName val="plac.2"/>
      <sheetName val="plac.3"/>
      <sheetName val="LO 8"/>
      <sheetName val="LO_76"/>
      <sheetName val="ZS_11"/>
      <sheetName val="ZS_14"/>
      <sheetName val="plac.4"/>
      <sheetName val="ZS_33"/>
      <sheetName val="ZS_40"/>
      <sheetName val="plac.5"/>
      <sheetName val="ZS_73"/>
      <sheetName val="plac.6"/>
      <sheetName val="OJ_7"/>
      <sheetName val="PPP_5"/>
      <sheetName val="DBFO"/>
      <sheetName val="Poz. dział."/>
      <sheetName val="OGÓŁEM"/>
    </sheetNames>
    <sheetDataSet>
      <sheetData sheetId="0"/>
      <sheetData sheetId="1"/>
      <sheetData sheetId="2"/>
      <sheetData sheetId="3"/>
      <sheetData sheetId="4"/>
      <sheetData sheetId="5">
        <row r="10">
          <cell r="F10">
            <v>128.04</v>
          </cell>
        </row>
      </sheetData>
      <sheetData sheetId="6"/>
      <sheetData sheetId="7"/>
      <sheetData sheetId="8"/>
      <sheetData sheetId="9">
        <row r="10">
          <cell r="F10">
            <v>0</v>
          </cell>
        </row>
      </sheetData>
      <sheetData sheetId="10">
        <row r="10">
          <cell r="F10">
            <v>1359.24</v>
          </cell>
        </row>
      </sheetData>
      <sheetData sheetId="11">
        <row r="10">
          <cell r="F10">
            <v>679.62</v>
          </cell>
        </row>
        <row r="11">
          <cell r="F11">
            <v>100</v>
          </cell>
        </row>
      </sheetData>
      <sheetData sheetId="12">
        <row r="10">
          <cell r="F10">
            <v>691.74</v>
          </cell>
        </row>
      </sheetData>
      <sheetData sheetId="13">
        <row r="10">
          <cell r="F10">
            <v>630.37</v>
          </cell>
        </row>
      </sheetData>
      <sheetData sheetId="14"/>
      <sheetData sheetId="15">
        <row r="10">
          <cell r="F10">
            <v>1772.93</v>
          </cell>
        </row>
      </sheetData>
      <sheetData sheetId="16">
        <row r="10">
          <cell r="F10">
            <v>1812.33</v>
          </cell>
        </row>
      </sheetData>
      <sheetData sheetId="17">
        <row r="10">
          <cell r="F10">
            <v>2393.4499999999998</v>
          </cell>
        </row>
        <row r="11">
          <cell r="F11">
            <v>120</v>
          </cell>
        </row>
      </sheetData>
      <sheetData sheetId="18">
        <row r="10">
          <cell r="F10">
            <v>965.26</v>
          </cell>
        </row>
      </sheetData>
      <sheetData sheetId="19">
        <row r="10">
          <cell r="F10">
            <v>0</v>
          </cell>
        </row>
      </sheetData>
      <sheetData sheetId="20">
        <row r="10">
          <cell r="F10">
            <v>2127.5100000000002</v>
          </cell>
        </row>
      </sheetData>
      <sheetData sheetId="21">
        <row r="10">
          <cell r="F10">
            <v>472.78</v>
          </cell>
        </row>
      </sheetData>
      <sheetData sheetId="22"/>
      <sheetData sheetId="23"/>
      <sheetData sheetId="24"/>
      <sheetData sheetId="25">
        <row r="10">
          <cell r="F10">
            <v>1250.9000000000001</v>
          </cell>
        </row>
      </sheetData>
      <sheetData sheetId="26">
        <row r="10">
          <cell r="F10">
            <v>1073.6099999999999</v>
          </cell>
        </row>
      </sheetData>
      <sheetData sheetId="27">
        <row r="10">
          <cell r="F10">
            <v>0</v>
          </cell>
        </row>
      </sheetData>
      <sheetData sheetId="28">
        <row r="10">
          <cell r="F10">
            <v>0</v>
          </cell>
        </row>
      </sheetData>
      <sheetData sheetId="29"/>
      <sheetData sheetId="30">
        <row r="10">
          <cell r="F10">
            <v>0</v>
          </cell>
        </row>
      </sheetData>
      <sheetData sheetId="31">
        <row r="10">
          <cell r="F10">
            <v>531.88</v>
          </cell>
        </row>
      </sheetData>
      <sheetData sheetId="32"/>
      <sheetData sheetId="33">
        <row r="10">
          <cell r="F10">
            <v>0</v>
          </cell>
        </row>
      </sheetData>
      <sheetData sheetId="34"/>
      <sheetData sheetId="35">
        <row r="10">
          <cell r="F10">
            <v>88.65</v>
          </cell>
        </row>
      </sheetData>
      <sheetData sheetId="36"/>
      <sheetData sheetId="37"/>
      <sheetData sheetId="38"/>
      <sheetData sheetId="39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>
        <row r="10">
          <cell r="C10">
            <v>16798.11</v>
          </cell>
          <cell r="D10">
            <v>48669.72</v>
          </cell>
        </row>
        <row r="12">
          <cell r="C12">
            <v>45145.24</v>
          </cell>
          <cell r="D12">
            <v>42099.38</v>
          </cell>
        </row>
        <row r="15">
          <cell r="C15">
            <v>1901.1</v>
          </cell>
          <cell r="D15">
            <v>2269.67</v>
          </cell>
        </row>
        <row r="18">
          <cell r="C18">
            <v>29780.68</v>
          </cell>
          <cell r="D18">
            <v>172.68</v>
          </cell>
        </row>
      </sheetData>
      <sheetData sheetId="2">
        <row r="10">
          <cell r="C10">
            <v>19503.38</v>
          </cell>
          <cell r="D10">
            <v>34196.29</v>
          </cell>
        </row>
        <row r="12">
          <cell r="C12">
            <v>52191</v>
          </cell>
          <cell r="D12">
            <v>38627.699999999997</v>
          </cell>
        </row>
        <row r="15">
          <cell r="C15">
            <v>2063.81</v>
          </cell>
          <cell r="D15">
            <v>2214.4299999999998</v>
          </cell>
        </row>
        <row r="18">
          <cell r="C18">
            <v>86.16</v>
          </cell>
          <cell r="D18">
            <v>86.16</v>
          </cell>
        </row>
      </sheetData>
      <sheetData sheetId="3">
        <row r="10">
          <cell r="C10">
            <v>12750</v>
          </cell>
          <cell r="D10">
            <v>12999.62</v>
          </cell>
        </row>
        <row r="12">
          <cell r="C12">
            <v>26600</v>
          </cell>
          <cell r="D12">
            <v>37806.58</v>
          </cell>
        </row>
        <row r="15">
          <cell r="C15">
            <v>2096.7399999999998</v>
          </cell>
          <cell r="D15">
            <v>2068.21</v>
          </cell>
        </row>
        <row r="17">
          <cell r="C17">
            <v>0</v>
          </cell>
          <cell r="D17">
            <v>399</v>
          </cell>
        </row>
      </sheetData>
      <sheetData sheetId="4">
        <row r="10">
          <cell r="C10">
            <v>3636.5</v>
          </cell>
          <cell r="D10">
            <v>7795.54</v>
          </cell>
        </row>
        <row r="12">
          <cell r="C12">
            <v>28259.65</v>
          </cell>
          <cell r="D12">
            <v>14854.82</v>
          </cell>
        </row>
        <row r="15">
          <cell r="C15">
            <v>1497.27</v>
          </cell>
          <cell r="D15">
            <v>1436.18</v>
          </cell>
        </row>
      </sheetData>
      <sheetData sheetId="5">
        <row r="10">
          <cell r="C10">
            <v>30888.560000000001</v>
          </cell>
          <cell r="D10">
            <v>26637.74</v>
          </cell>
        </row>
        <row r="12">
          <cell r="C12">
            <v>29257.7</v>
          </cell>
          <cell r="D12">
            <v>32375.63</v>
          </cell>
        </row>
        <row r="15">
          <cell r="C15">
            <v>2607.46</v>
          </cell>
          <cell r="D15">
            <v>2801.48</v>
          </cell>
        </row>
        <row r="17">
          <cell r="C17">
            <v>354.01</v>
          </cell>
        </row>
      </sheetData>
      <sheetData sheetId="6">
        <row r="10">
          <cell r="C10">
            <v>28064.13</v>
          </cell>
          <cell r="D10">
            <v>22392.65</v>
          </cell>
        </row>
        <row r="11">
          <cell r="C11">
            <v>0</v>
          </cell>
        </row>
        <row r="12">
          <cell r="C12">
            <v>35584.36</v>
          </cell>
          <cell r="D12">
            <v>33542.49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1742.74</v>
          </cell>
          <cell r="D15">
            <v>1481.71</v>
          </cell>
        </row>
        <row r="16">
          <cell r="C16">
            <v>0</v>
          </cell>
        </row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</sheetData>
      <sheetData sheetId="7">
        <row r="10">
          <cell r="C10">
            <v>7500</v>
          </cell>
          <cell r="D10">
            <v>9999.02</v>
          </cell>
        </row>
        <row r="12">
          <cell r="C12">
            <v>32598</v>
          </cell>
          <cell r="D12">
            <v>28582.69</v>
          </cell>
        </row>
        <row r="15">
          <cell r="C15">
            <v>1438.66</v>
          </cell>
          <cell r="D15">
            <v>1274.51</v>
          </cell>
        </row>
        <row r="18">
          <cell r="C18">
            <v>78.12</v>
          </cell>
          <cell r="D18">
            <v>78.12</v>
          </cell>
        </row>
      </sheetData>
      <sheetData sheetId="8">
        <row r="10">
          <cell r="C10">
            <v>26436.36</v>
          </cell>
          <cell r="D10">
            <v>25627.97</v>
          </cell>
        </row>
        <row r="12">
          <cell r="C12">
            <v>33718.269999999997</v>
          </cell>
          <cell r="D12">
            <v>34613.730000000003</v>
          </cell>
        </row>
        <row r="15">
          <cell r="C15">
            <v>1547.17</v>
          </cell>
          <cell r="D15">
            <v>1738.22</v>
          </cell>
        </row>
      </sheetData>
      <sheetData sheetId="9">
        <row r="10">
          <cell r="C10">
            <v>32628.49</v>
          </cell>
          <cell r="D10">
            <v>40978.480000000003</v>
          </cell>
        </row>
        <row r="12">
          <cell r="C12">
            <v>39039.620000000003</v>
          </cell>
          <cell r="D12">
            <v>34959.89</v>
          </cell>
        </row>
        <row r="15">
          <cell r="C15">
            <v>3306.1</v>
          </cell>
          <cell r="D15">
            <v>3271.29</v>
          </cell>
        </row>
      </sheetData>
      <sheetData sheetId="10">
        <row r="10">
          <cell r="C10">
            <v>14748.38</v>
          </cell>
          <cell r="D10">
            <v>14998.58</v>
          </cell>
        </row>
        <row r="12">
          <cell r="C12">
            <v>26577.63</v>
          </cell>
          <cell r="D12">
            <v>34919.22</v>
          </cell>
        </row>
        <row r="15">
          <cell r="C15">
            <v>1721.31</v>
          </cell>
          <cell r="D15">
            <v>1654.75</v>
          </cell>
        </row>
      </sheetData>
      <sheetData sheetId="11">
        <row r="10">
          <cell r="C10">
            <v>20209.740000000002</v>
          </cell>
          <cell r="D10">
            <v>38053</v>
          </cell>
        </row>
        <row r="12">
          <cell r="C12">
            <v>30686.05</v>
          </cell>
          <cell r="D12">
            <v>63569.04</v>
          </cell>
        </row>
        <row r="15">
          <cell r="C15">
            <v>1925.24</v>
          </cell>
          <cell r="D15">
            <v>1999.35</v>
          </cell>
        </row>
      </sheetData>
      <sheetData sheetId="12">
        <row r="10">
          <cell r="C10">
            <v>20728</v>
          </cell>
          <cell r="D10">
            <v>21083.89</v>
          </cell>
        </row>
        <row r="12">
          <cell r="C12">
            <v>51141.52</v>
          </cell>
          <cell r="D12">
            <v>42318.49</v>
          </cell>
        </row>
        <row r="15">
          <cell r="C15">
            <v>3615.51</v>
          </cell>
          <cell r="D15">
            <v>3502.82</v>
          </cell>
        </row>
        <row r="18">
          <cell r="C18">
            <v>72.72</v>
          </cell>
          <cell r="D18">
            <v>72.72</v>
          </cell>
        </row>
      </sheetData>
      <sheetData sheetId="13">
        <row r="10">
          <cell r="C10">
            <v>12197.99</v>
          </cell>
          <cell r="D10">
            <v>49142.59</v>
          </cell>
        </row>
        <row r="12">
          <cell r="C12">
            <v>47644.26</v>
          </cell>
          <cell r="D12">
            <v>37628.120000000003</v>
          </cell>
        </row>
        <row r="15">
          <cell r="C15">
            <v>1697.59</v>
          </cell>
          <cell r="D15">
            <v>1762.75</v>
          </cell>
        </row>
        <row r="18">
          <cell r="C18">
            <v>76.319999999999993</v>
          </cell>
          <cell r="D18">
            <v>76.319999999999993</v>
          </cell>
        </row>
      </sheetData>
      <sheetData sheetId="14">
        <row r="10">
          <cell r="C10">
            <v>79887.070000000007</v>
          </cell>
          <cell r="D10">
            <v>85497.68</v>
          </cell>
        </row>
        <row r="12">
          <cell r="C12">
            <v>108161.39</v>
          </cell>
          <cell r="D12">
            <v>154085.62</v>
          </cell>
        </row>
        <row r="15">
          <cell r="C15">
            <v>4039.48</v>
          </cell>
          <cell r="D15">
            <v>4360.32</v>
          </cell>
        </row>
      </sheetData>
      <sheetData sheetId="15">
        <row r="10">
          <cell r="C10">
            <v>103866.77</v>
          </cell>
          <cell r="D10">
            <v>110001.24</v>
          </cell>
        </row>
        <row r="12">
          <cell r="C12">
            <v>290892.56</v>
          </cell>
          <cell r="D12">
            <v>355411.76</v>
          </cell>
        </row>
        <row r="15">
          <cell r="C15">
            <v>5140.67</v>
          </cell>
          <cell r="D15">
            <v>5706.75</v>
          </cell>
        </row>
      </sheetData>
      <sheetData sheetId="16">
        <row r="10">
          <cell r="C10">
            <v>41540.83</v>
          </cell>
          <cell r="D10">
            <v>66065.98</v>
          </cell>
        </row>
        <row r="12">
          <cell r="C12">
            <v>98533.29</v>
          </cell>
          <cell r="D12">
            <v>121682.99</v>
          </cell>
        </row>
        <row r="15">
          <cell r="C15">
            <v>3229.7</v>
          </cell>
          <cell r="D15">
            <v>3260.38</v>
          </cell>
        </row>
      </sheetData>
      <sheetData sheetId="17">
        <row r="10">
          <cell r="C10">
            <v>104299.28</v>
          </cell>
          <cell r="D10">
            <v>79244</v>
          </cell>
        </row>
        <row r="12">
          <cell r="C12">
            <v>72167.75</v>
          </cell>
          <cell r="D12">
            <v>128009.91</v>
          </cell>
        </row>
        <row r="15">
          <cell r="C15">
            <v>6220.53</v>
          </cell>
          <cell r="D15">
            <v>7818.34</v>
          </cell>
        </row>
        <row r="17">
          <cell r="C17">
            <v>320</v>
          </cell>
        </row>
      </sheetData>
      <sheetData sheetId="18">
        <row r="10">
          <cell r="C10">
            <v>72994.8</v>
          </cell>
          <cell r="D10">
            <v>150194.4</v>
          </cell>
        </row>
        <row r="12">
          <cell r="C12">
            <v>140627.65</v>
          </cell>
          <cell r="D12">
            <v>171321.36</v>
          </cell>
        </row>
        <row r="15">
          <cell r="C15">
            <v>7832.72</v>
          </cell>
          <cell r="D15">
            <v>5618.23</v>
          </cell>
        </row>
        <row r="17">
          <cell r="C17">
            <v>0</v>
          </cell>
          <cell r="D17">
            <v>0</v>
          </cell>
        </row>
      </sheetData>
      <sheetData sheetId="19">
        <row r="10">
          <cell r="C10">
            <v>98266.49</v>
          </cell>
          <cell r="D10">
            <v>111280.88</v>
          </cell>
        </row>
        <row r="12">
          <cell r="C12">
            <v>44020.73</v>
          </cell>
          <cell r="D12">
            <v>72204.81</v>
          </cell>
        </row>
        <row r="15">
          <cell r="C15">
            <v>4076.69</v>
          </cell>
          <cell r="D15">
            <v>4105.92</v>
          </cell>
        </row>
        <row r="17">
          <cell r="D17">
            <v>399.75</v>
          </cell>
        </row>
      </sheetData>
      <sheetData sheetId="20">
        <row r="10">
          <cell r="C10">
            <v>76307.86</v>
          </cell>
          <cell r="D10">
            <v>50565.86</v>
          </cell>
        </row>
        <row r="11">
          <cell r="C11">
            <v>0</v>
          </cell>
          <cell r="D11">
            <v>0</v>
          </cell>
        </row>
        <row r="12">
          <cell r="C12">
            <v>57813.83</v>
          </cell>
          <cell r="D12">
            <v>81868.56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5141.37</v>
          </cell>
          <cell r="D15">
            <v>6497.94</v>
          </cell>
        </row>
        <row r="16">
          <cell r="C16">
            <v>0</v>
          </cell>
          <cell r="D16">
            <v>0</v>
          </cell>
        </row>
        <row r="17">
          <cell r="C17">
            <v>369</v>
          </cell>
          <cell r="D17">
            <v>430.5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</sheetData>
      <sheetData sheetId="21">
        <row r="10">
          <cell r="C10">
            <v>76275.95</v>
          </cell>
          <cell r="D10">
            <v>65896.240000000005</v>
          </cell>
        </row>
        <row r="12">
          <cell r="C12">
            <v>64433.03</v>
          </cell>
          <cell r="D12">
            <v>101658.86</v>
          </cell>
        </row>
        <row r="15">
          <cell r="C15">
            <v>5051.68</v>
          </cell>
          <cell r="D15">
            <v>4244.05</v>
          </cell>
        </row>
      </sheetData>
      <sheetData sheetId="22">
        <row r="10">
          <cell r="C10">
            <v>56158</v>
          </cell>
          <cell r="D10">
            <v>89248.1</v>
          </cell>
        </row>
        <row r="11">
          <cell r="C11">
            <v>0</v>
          </cell>
          <cell r="D11">
            <v>0</v>
          </cell>
        </row>
        <row r="12">
          <cell r="C12">
            <v>43726.36</v>
          </cell>
          <cell r="D12">
            <v>73721.259999999995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3636.38</v>
          </cell>
          <cell r="D15">
            <v>4079.64</v>
          </cell>
        </row>
        <row r="16">
          <cell r="C16">
            <v>0</v>
          </cell>
          <cell r="D16">
            <v>0</v>
          </cell>
        </row>
        <row r="17"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</sheetData>
      <sheetData sheetId="23">
        <row r="10">
          <cell r="C10">
            <v>74994.289999999994</v>
          </cell>
          <cell r="D10">
            <v>71993.649999999994</v>
          </cell>
        </row>
        <row r="12">
          <cell r="C12">
            <v>59088.67</v>
          </cell>
          <cell r="D12">
            <v>80113.960000000006</v>
          </cell>
        </row>
        <row r="15">
          <cell r="C15">
            <v>5028.33</v>
          </cell>
          <cell r="D15">
            <v>5080.59</v>
          </cell>
        </row>
      </sheetData>
      <sheetData sheetId="24">
        <row r="10">
          <cell r="C10">
            <v>35695.89</v>
          </cell>
          <cell r="D10">
            <v>73260.95</v>
          </cell>
        </row>
        <row r="12">
          <cell r="C12">
            <v>84645.02</v>
          </cell>
          <cell r="D12">
            <v>116826.3</v>
          </cell>
        </row>
        <row r="15">
          <cell r="C15">
            <v>9363.2999999999993</v>
          </cell>
          <cell r="D15">
            <v>9654.5</v>
          </cell>
        </row>
      </sheetData>
      <sheetData sheetId="25">
        <row r="10">
          <cell r="C10">
            <v>61601.56</v>
          </cell>
          <cell r="D10">
            <v>50347.78</v>
          </cell>
        </row>
        <row r="12">
          <cell r="C12">
            <v>34363.21</v>
          </cell>
          <cell r="D12">
            <v>350487.03</v>
          </cell>
        </row>
        <row r="15">
          <cell r="C15">
            <v>6567.04</v>
          </cell>
          <cell r="D15">
            <v>5554.45</v>
          </cell>
        </row>
      </sheetData>
      <sheetData sheetId="26">
        <row r="10">
          <cell r="C10">
            <v>117473</v>
          </cell>
          <cell r="D10">
            <v>91000</v>
          </cell>
        </row>
        <row r="12">
          <cell r="C12">
            <v>50953.23</v>
          </cell>
          <cell r="D12">
            <v>359734.34</v>
          </cell>
        </row>
        <row r="15">
          <cell r="C15">
            <v>2277.31</v>
          </cell>
          <cell r="D15">
            <v>2523.33</v>
          </cell>
        </row>
      </sheetData>
      <sheetData sheetId="27">
        <row r="10">
          <cell r="C10">
            <v>71976.009999999995</v>
          </cell>
          <cell r="D10">
            <v>50841.46</v>
          </cell>
        </row>
        <row r="12">
          <cell r="C12">
            <v>71769.509999999995</v>
          </cell>
          <cell r="D12">
            <v>262764</v>
          </cell>
        </row>
        <row r="15">
          <cell r="C15">
            <v>3631.95</v>
          </cell>
          <cell r="D15">
            <v>3247.39</v>
          </cell>
        </row>
      </sheetData>
      <sheetData sheetId="28">
        <row r="10">
          <cell r="C10">
            <v>73910.77</v>
          </cell>
          <cell r="D10">
            <v>28287.16</v>
          </cell>
        </row>
        <row r="12">
          <cell r="C12">
            <v>31597.63</v>
          </cell>
          <cell r="D12">
            <v>48808.46</v>
          </cell>
        </row>
        <row r="15">
          <cell r="C15">
            <v>1984.45</v>
          </cell>
          <cell r="D15">
            <v>2060.9499999999998</v>
          </cell>
        </row>
      </sheetData>
      <sheetData sheetId="29">
        <row r="10">
          <cell r="C10">
            <v>55067.360000000001</v>
          </cell>
          <cell r="D10">
            <v>27767.11</v>
          </cell>
        </row>
        <row r="12">
          <cell r="C12">
            <v>22965.41</v>
          </cell>
          <cell r="D12">
            <v>29079.49</v>
          </cell>
        </row>
        <row r="15">
          <cell r="C15">
            <v>2301.64</v>
          </cell>
          <cell r="D15">
            <v>2077.61</v>
          </cell>
        </row>
      </sheetData>
      <sheetData sheetId="30"/>
      <sheetData sheetId="31">
        <row r="10">
          <cell r="C10">
            <v>52641.24</v>
          </cell>
          <cell r="D10">
            <v>25172.68</v>
          </cell>
        </row>
        <row r="12">
          <cell r="C12">
            <v>872481.86</v>
          </cell>
          <cell r="D12">
            <v>919422.83</v>
          </cell>
        </row>
        <row r="15">
          <cell r="C15">
            <v>11899.32</v>
          </cell>
          <cell r="D15">
            <v>11970.36</v>
          </cell>
        </row>
        <row r="18">
          <cell r="C18">
            <v>180.84</v>
          </cell>
          <cell r="D18">
            <v>180.84</v>
          </cell>
        </row>
      </sheetData>
      <sheetData sheetId="32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>
        <row r="24">
          <cell r="E24">
            <v>36301.269999999997</v>
          </cell>
          <cell r="F24">
            <v>337.68</v>
          </cell>
        </row>
      </sheetData>
      <sheetData sheetId="2">
        <row r="24">
          <cell r="E24">
            <v>31017.88</v>
          </cell>
          <cell r="F24">
            <v>356.49</v>
          </cell>
        </row>
      </sheetData>
      <sheetData sheetId="3">
        <row r="24">
          <cell r="E24">
            <v>42751.83</v>
          </cell>
          <cell r="F24">
            <v>422.87</v>
          </cell>
        </row>
      </sheetData>
      <sheetData sheetId="4">
        <row r="20">
          <cell r="F20">
            <v>288</v>
          </cell>
        </row>
        <row r="24">
          <cell r="E24">
            <v>44597.57</v>
          </cell>
          <cell r="F24">
            <v>403.72</v>
          </cell>
        </row>
      </sheetData>
      <sheetData sheetId="5">
        <row r="20">
          <cell r="F20">
            <v>941.44</v>
          </cell>
        </row>
        <row r="24">
          <cell r="E24">
            <v>37557.360000000001</v>
          </cell>
          <cell r="F24">
            <v>365.27</v>
          </cell>
        </row>
      </sheetData>
      <sheetData sheetId="6">
        <row r="20">
          <cell r="E20">
            <v>0</v>
          </cell>
        </row>
        <row r="24">
          <cell r="E24">
            <v>33160.449999999997</v>
          </cell>
          <cell r="F24">
            <v>391.42</v>
          </cell>
        </row>
      </sheetData>
      <sheetData sheetId="7">
        <row r="24">
          <cell r="E24">
            <v>35320.46</v>
          </cell>
          <cell r="F24">
            <v>443.95</v>
          </cell>
        </row>
      </sheetData>
      <sheetData sheetId="8">
        <row r="20">
          <cell r="E20">
            <v>0</v>
          </cell>
        </row>
        <row r="24">
          <cell r="E24">
            <v>42105.43</v>
          </cell>
          <cell r="F24">
            <v>408.71999999999997</v>
          </cell>
        </row>
      </sheetData>
      <sheetData sheetId="9">
        <row r="20">
          <cell r="F20">
            <v>102</v>
          </cell>
        </row>
        <row r="24">
          <cell r="E24">
            <v>49605.78</v>
          </cell>
          <cell r="F24">
            <v>488.95</v>
          </cell>
        </row>
      </sheetData>
      <sheetData sheetId="10">
        <row r="20">
          <cell r="F20">
            <v>452.5</v>
          </cell>
        </row>
        <row r="24">
          <cell r="E24">
            <v>39749.35</v>
          </cell>
          <cell r="F24">
            <v>418.98999999999995</v>
          </cell>
        </row>
      </sheetData>
      <sheetData sheetId="11">
        <row r="20">
          <cell r="F20">
            <v>192</v>
          </cell>
        </row>
        <row r="24">
          <cell r="E24">
            <v>44569.74</v>
          </cell>
          <cell r="F24">
            <v>442.78</v>
          </cell>
        </row>
      </sheetData>
      <sheetData sheetId="12">
        <row r="20">
          <cell r="E20">
            <v>1888.5</v>
          </cell>
          <cell r="F20">
            <v>600</v>
          </cell>
        </row>
        <row r="24">
          <cell r="E24">
            <v>65871.86</v>
          </cell>
          <cell r="F24">
            <v>679.75</v>
          </cell>
        </row>
      </sheetData>
      <sheetData sheetId="13">
        <row r="24">
          <cell r="E24">
            <v>29875.61</v>
          </cell>
          <cell r="F24">
            <v>305.99</v>
          </cell>
        </row>
      </sheetData>
      <sheetData sheetId="14">
        <row r="15">
          <cell r="E15">
            <v>9278</v>
          </cell>
          <cell r="F15">
            <v>48157.75</v>
          </cell>
        </row>
        <row r="19">
          <cell r="E19">
            <v>3033</v>
          </cell>
          <cell r="F19">
            <v>1492</v>
          </cell>
        </row>
        <row r="24">
          <cell r="E24">
            <v>1752.88</v>
          </cell>
          <cell r="F24">
            <v>9536.2199999999993</v>
          </cell>
        </row>
      </sheetData>
      <sheetData sheetId="15">
        <row r="15">
          <cell r="E15">
            <v>33872.730000000003</v>
          </cell>
          <cell r="F15">
            <v>53870.99</v>
          </cell>
        </row>
        <row r="19">
          <cell r="E19">
            <v>60641.9</v>
          </cell>
        </row>
        <row r="24">
          <cell r="E24">
            <v>3028.78</v>
          </cell>
          <cell r="F24">
            <v>3434.78</v>
          </cell>
        </row>
      </sheetData>
      <sheetData sheetId="16">
        <row r="15">
          <cell r="E15">
            <v>16163.43</v>
          </cell>
          <cell r="F15">
            <v>18312.22</v>
          </cell>
        </row>
        <row r="19">
          <cell r="E19">
            <v>470</v>
          </cell>
        </row>
        <row r="24">
          <cell r="E24">
            <v>1153.2</v>
          </cell>
          <cell r="F24">
            <v>1483.39</v>
          </cell>
        </row>
      </sheetData>
      <sheetData sheetId="17">
        <row r="15">
          <cell r="E15">
            <v>76887.149999999994</v>
          </cell>
          <cell r="F15">
            <v>129999.21</v>
          </cell>
        </row>
        <row r="19">
          <cell r="E19">
            <v>3691.8</v>
          </cell>
        </row>
        <row r="24">
          <cell r="E24">
            <v>1249.76</v>
          </cell>
          <cell r="F24">
            <v>1262.3900000000001</v>
          </cell>
        </row>
      </sheetData>
      <sheetData sheetId="18">
        <row r="15">
          <cell r="E15">
            <v>30127.9</v>
          </cell>
          <cell r="F15">
            <v>41951.040000000001</v>
          </cell>
        </row>
        <row r="19">
          <cell r="E19">
            <v>1246</v>
          </cell>
          <cell r="F19">
            <v>830</v>
          </cell>
        </row>
        <row r="20">
          <cell r="E20">
            <v>0</v>
          </cell>
          <cell r="F20">
            <v>0</v>
          </cell>
        </row>
        <row r="24">
          <cell r="E24">
            <v>2027.57</v>
          </cell>
          <cell r="F24">
            <v>2668.44</v>
          </cell>
        </row>
      </sheetData>
      <sheetData sheetId="19">
        <row r="15">
          <cell r="E15">
            <v>8609.73</v>
          </cell>
          <cell r="F15">
            <v>3731.69</v>
          </cell>
        </row>
        <row r="19">
          <cell r="E19">
            <v>30470</v>
          </cell>
        </row>
        <row r="24">
          <cell r="E24">
            <v>1051.1300000000001</v>
          </cell>
          <cell r="F24">
            <v>1012.6400000000001</v>
          </cell>
        </row>
      </sheetData>
      <sheetData sheetId="20">
        <row r="15">
          <cell r="E15">
            <v>5765.85</v>
          </cell>
        </row>
        <row r="17">
          <cell r="E17">
            <v>300</v>
          </cell>
          <cell r="F17">
            <v>300</v>
          </cell>
        </row>
        <row r="19">
          <cell r="E19">
            <v>470</v>
          </cell>
        </row>
        <row r="24">
          <cell r="E24">
            <v>66361.72</v>
          </cell>
          <cell r="F24">
            <v>748.75</v>
          </cell>
        </row>
      </sheetData>
      <sheetData sheetId="21">
        <row r="15">
          <cell r="E15">
            <v>24926.84</v>
          </cell>
          <cell r="F15">
            <v>30737.19</v>
          </cell>
        </row>
        <row r="19">
          <cell r="E19">
            <v>1382.8</v>
          </cell>
          <cell r="F19">
            <v>24846.65</v>
          </cell>
        </row>
        <row r="24">
          <cell r="E24">
            <v>841.65</v>
          </cell>
          <cell r="F24">
            <v>963.02</v>
          </cell>
        </row>
      </sheetData>
      <sheetData sheetId="22">
        <row r="15">
          <cell r="E15">
            <v>59999.96</v>
          </cell>
          <cell r="F15">
            <v>34649.22</v>
          </cell>
        </row>
        <row r="19">
          <cell r="E19">
            <v>5000</v>
          </cell>
          <cell r="F19">
            <v>0</v>
          </cell>
        </row>
        <row r="24">
          <cell r="E24">
            <v>1546.15</v>
          </cell>
          <cell r="F24">
            <v>1010.04</v>
          </cell>
        </row>
      </sheetData>
      <sheetData sheetId="23">
        <row r="15">
          <cell r="E15">
            <v>17081.18</v>
          </cell>
          <cell r="F15">
            <v>12635.96</v>
          </cell>
        </row>
        <row r="19">
          <cell r="E19">
            <v>2771.8</v>
          </cell>
          <cell r="F19">
            <v>0</v>
          </cell>
        </row>
        <row r="20">
          <cell r="E20">
            <v>0</v>
          </cell>
          <cell r="F20">
            <v>0</v>
          </cell>
        </row>
        <row r="24">
          <cell r="E24">
            <v>808.05</v>
          </cell>
          <cell r="F24">
            <v>905.51</v>
          </cell>
        </row>
      </sheetData>
      <sheetData sheetId="24">
        <row r="15">
          <cell r="E15">
            <v>10426</v>
          </cell>
          <cell r="F15">
            <v>13445.2</v>
          </cell>
        </row>
        <row r="19">
          <cell r="E19">
            <v>629.49</v>
          </cell>
          <cell r="F19">
            <v>32428.97</v>
          </cell>
        </row>
        <row r="24">
          <cell r="E24">
            <v>1365.58</v>
          </cell>
          <cell r="F24">
            <v>1657.24</v>
          </cell>
        </row>
      </sheetData>
      <sheetData sheetId="25">
        <row r="15">
          <cell r="E15">
            <v>34162.269999999997</v>
          </cell>
          <cell r="F15">
            <v>23488.61</v>
          </cell>
        </row>
        <row r="20">
          <cell r="E20">
            <v>0</v>
          </cell>
          <cell r="F20">
            <v>1102.48</v>
          </cell>
        </row>
        <row r="24">
          <cell r="E24">
            <v>1251.83</v>
          </cell>
          <cell r="F24">
            <v>22055.45</v>
          </cell>
        </row>
      </sheetData>
      <sheetData sheetId="26">
        <row r="15">
          <cell r="E15">
            <v>10555.6</v>
          </cell>
          <cell r="F15">
            <v>7099.56</v>
          </cell>
        </row>
        <row r="24">
          <cell r="E24">
            <v>1161.5899999999999</v>
          </cell>
          <cell r="F24">
            <v>1138.21</v>
          </cell>
        </row>
      </sheetData>
      <sheetData sheetId="27">
        <row r="15">
          <cell r="E15">
            <v>45838.74</v>
          </cell>
          <cell r="F15">
            <v>154000.73000000001</v>
          </cell>
        </row>
        <row r="19">
          <cell r="E19">
            <v>0</v>
          </cell>
          <cell r="F19">
            <v>121</v>
          </cell>
        </row>
        <row r="24">
          <cell r="E24">
            <v>1434.49</v>
          </cell>
          <cell r="F24">
            <v>165661.28</v>
          </cell>
        </row>
      </sheetData>
      <sheetData sheetId="28">
        <row r="24">
          <cell r="E24">
            <v>655.44</v>
          </cell>
          <cell r="F24">
            <v>644.54999999999995</v>
          </cell>
        </row>
      </sheetData>
      <sheetData sheetId="29">
        <row r="15">
          <cell r="E15">
            <v>9952.02</v>
          </cell>
          <cell r="F15">
            <v>6585.35</v>
          </cell>
        </row>
        <row r="24">
          <cell r="E24">
            <v>15207.24</v>
          </cell>
          <cell r="F24">
            <v>370.77000000000004</v>
          </cell>
        </row>
      </sheetData>
      <sheetData sheetId="30"/>
      <sheetData sheetId="31">
        <row r="24">
          <cell r="E24">
            <v>100156.61</v>
          </cell>
          <cell r="F24">
            <v>784.03</v>
          </cell>
        </row>
      </sheetData>
      <sheetData sheetId="32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>
        <row r="15">
          <cell r="E15">
            <v>68</v>
          </cell>
          <cell r="F15">
            <v>121</v>
          </cell>
        </row>
        <row r="21">
          <cell r="E21">
            <v>299.76</v>
          </cell>
        </row>
      </sheetData>
      <sheetData sheetId="2">
        <row r="15">
          <cell r="E15">
            <v>0</v>
          </cell>
          <cell r="F15">
            <v>868</v>
          </cell>
        </row>
        <row r="21">
          <cell r="E21">
            <v>380.39</v>
          </cell>
          <cell r="F21">
            <v>0</v>
          </cell>
        </row>
      </sheetData>
      <sheetData sheetId="3">
        <row r="21">
          <cell r="E21">
            <v>542.72</v>
          </cell>
        </row>
      </sheetData>
      <sheetData sheetId="4">
        <row r="15">
          <cell r="F15">
            <v>1481.2</v>
          </cell>
        </row>
        <row r="21">
          <cell r="E21">
            <v>397.8</v>
          </cell>
        </row>
      </sheetData>
      <sheetData sheetId="5">
        <row r="15">
          <cell r="E15">
            <v>1163.44</v>
          </cell>
          <cell r="F15">
            <v>1488</v>
          </cell>
        </row>
        <row r="21">
          <cell r="E21">
            <v>300.75</v>
          </cell>
        </row>
      </sheetData>
      <sheetData sheetId="6"/>
      <sheetData sheetId="7">
        <row r="15">
          <cell r="F15">
            <v>1040</v>
          </cell>
        </row>
        <row r="21">
          <cell r="E21">
            <v>636.05999999999995</v>
          </cell>
        </row>
      </sheetData>
      <sheetData sheetId="8">
        <row r="21">
          <cell r="E21">
            <v>540.22</v>
          </cell>
          <cell r="F21">
            <v>0</v>
          </cell>
        </row>
      </sheetData>
      <sheetData sheetId="9">
        <row r="15">
          <cell r="F15">
            <v>1243</v>
          </cell>
        </row>
      </sheetData>
      <sheetData sheetId="10">
        <row r="15">
          <cell r="F15">
            <v>2199.5</v>
          </cell>
        </row>
        <row r="21">
          <cell r="E21">
            <v>198.39</v>
          </cell>
        </row>
      </sheetData>
      <sheetData sheetId="11">
        <row r="15">
          <cell r="E15">
            <v>1281.6300000000001</v>
          </cell>
          <cell r="F15">
            <v>1007</v>
          </cell>
        </row>
        <row r="21">
          <cell r="E21">
            <v>894.39</v>
          </cell>
        </row>
      </sheetData>
      <sheetData sheetId="12">
        <row r="15">
          <cell r="E15">
            <v>1328</v>
          </cell>
          <cell r="F15">
            <v>43</v>
          </cell>
        </row>
        <row r="21">
          <cell r="E21">
            <v>2157.6999999999998</v>
          </cell>
        </row>
      </sheetData>
      <sheetData sheetId="13"/>
      <sheetData sheetId="14">
        <row r="21">
          <cell r="E21">
            <v>2004.84</v>
          </cell>
        </row>
      </sheetData>
      <sheetData sheetId="15">
        <row r="21">
          <cell r="E21">
            <v>18.68</v>
          </cell>
        </row>
      </sheetData>
      <sheetData sheetId="16">
        <row r="21">
          <cell r="E21">
            <v>8.14</v>
          </cell>
        </row>
      </sheetData>
      <sheetData sheetId="17">
        <row r="21">
          <cell r="E21">
            <v>343.53</v>
          </cell>
        </row>
      </sheetData>
      <sheetData sheetId="18">
        <row r="21">
          <cell r="E21">
            <v>700.9</v>
          </cell>
          <cell r="F21">
            <v>0</v>
          </cell>
        </row>
      </sheetData>
      <sheetData sheetId="19">
        <row r="21">
          <cell r="E21">
            <v>0</v>
          </cell>
          <cell r="F21">
            <v>366.5</v>
          </cell>
        </row>
      </sheetData>
      <sheetData sheetId="20">
        <row r="21">
          <cell r="E21">
            <v>200.32</v>
          </cell>
          <cell r="F21">
            <v>19.03</v>
          </cell>
        </row>
      </sheetData>
      <sheetData sheetId="21"/>
      <sheetData sheetId="22">
        <row r="21">
          <cell r="E21">
            <v>0</v>
          </cell>
          <cell r="F21">
            <v>240.93</v>
          </cell>
        </row>
      </sheetData>
      <sheetData sheetId="23">
        <row r="15">
          <cell r="E15">
            <v>0</v>
          </cell>
          <cell r="F15">
            <v>0</v>
          </cell>
        </row>
      </sheetData>
      <sheetData sheetId="24">
        <row r="21">
          <cell r="F21">
            <v>145.21</v>
          </cell>
        </row>
      </sheetData>
      <sheetData sheetId="25">
        <row r="15">
          <cell r="E15">
            <v>3590.8</v>
          </cell>
          <cell r="F15">
            <v>3624.53</v>
          </cell>
        </row>
        <row r="21">
          <cell r="E21">
            <v>27.65</v>
          </cell>
          <cell r="F21">
            <v>74.34</v>
          </cell>
        </row>
      </sheetData>
      <sheetData sheetId="26">
        <row r="15">
          <cell r="E15">
            <v>300</v>
          </cell>
        </row>
        <row r="21">
          <cell r="F21">
            <v>214.03</v>
          </cell>
        </row>
      </sheetData>
      <sheetData sheetId="27">
        <row r="21">
          <cell r="F21">
            <v>368.52</v>
          </cell>
        </row>
      </sheetData>
      <sheetData sheetId="28"/>
      <sheetData sheetId="29">
        <row r="15">
          <cell r="E15">
            <v>360</v>
          </cell>
        </row>
      </sheetData>
      <sheetData sheetId="30"/>
      <sheetData sheetId="31"/>
      <sheetData sheetId="32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>
        <row r="9">
          <cell r="E9">
            <v>0</v>
          </cell>
          <cell r="F9">
            <v>0</v>
          </cell>
        </row>
        <row r="12">
          <cell r="E12">
            <v>11.59</v>
          </cell>
        </row>
      </sheetData>
      <sheetData sheetId="2">
        <row r="9">
          <cell r="E9">
            <v>0</v>
          </cell>
          <cell r="F9">
            <v>0</v>
          </cell>
        </row>
        <row r="12">
          <cell r="E12">
            <v>12.82</v>
          </cell>
          <cell r="F12">
            <v>0</v>
          </cell>
        </row>
      </sheetData>
      <sheetData sheetId="3">
        <row r="9">
          <cell r="E9">
            <v>0</v>
          </cell>
          <cell r="F9">
            <v>0</v>
          </cell>
        </row>
        <row r="12">
          <cell r="E12">
            <v>10.39</v>
          </cell>
          <cell r="F12">
            <v>0</v>
          </cell>
        </row>
      </sheetData>
      <sheetData sheetId="4">
        <row r="9">
          <cell r="E9">
            <v>0</v>
          </cell>
          <cell r="F9">
            <v>0</v>
          </cell>
        </row>
        <row r="11">
          <cell r="F11">
            <v>50.85</v>
          </cell>
        </row>
        <row r="12">
          <cell r="E12">
            <v>13.56</v>
          </cell>
        </row>
        <row r="20">
          <cell r="F20">
            <v>372.82</v>
          </cell>
        </row>
      </sheetData>
      <sheetData sheetId="5">
        <row r="9">
          <cell r="E9">
            <v>0</v>
          </cell>
          <cell r="F9">
            <v>0</v>
          </cell>
        </row>
        <row r="12">
          <cell r="E12">
            <v>11.83</v>
          </cell>
          <cell r="F12">
            <v>0</v>
          </cell>
        </row>
      </sheetData>
      <sheetData sheetId="6">
        <row r="9">
          <cell r="E9">
            <v>0</v>
          </cell>
          <cell r="F9">
            <v>0</v>
          </cell>
        </row>
        <row r="12">
          <cell r="E12">
            <v>13.92</v>
          </cell>
          <cell r="F12">
            <v>0</v>
          </cell>
        </row>
      </sheetData>
      <sheetData sheetId="7">
        <row r="9">
          <cell r="E9">
            <v>0</v>
          </cell>
          <cell r="F9">
            <v>0</v>
          </cell>
        </row>
        <row r="12">
          <cell r="E12">
            <v>11.45</v>
          </cell>
        </row>
      </sheetData>
      <sheetData sheetId="8">
        <row r="9">
          <cell r="E9">
            <v>0</v>
          </cell>
          <cell r="F9">
            <v>0</v>
          </cell>
        </row>
        <row r="12">
          <cell r="E12">
            <v>11.55</v>
          </cell>
          <cell r="F12">
            <v>0</v>
          </cell>
        </row>
      </sheetData>
      <sheetData sheetId="9">
        <row r="9">
          <cell r="E9">
            <v>0</v>
          </cell>
          <cell r="F9">
            <v>0</v>
          </cell>
        </row>
        <row r="12">
          <cell r="E12">
            <v>8.86</v>
          </cell>
        </row>
      </sheetData>
      <sheetData sheetId="10">
        <row r="9">
          <cell r="E9">
            <v>0</v>
          </cell>
          <cell r="F9">
            <v>0</v>
          </cell>
        </row>
        <row r="11">
          <cell r="F11">
            <v>0.48</v>
          </cell>
        </row>
        <row r="12">
          <cell r="E12">
            <v>19.14</v>
          </cell>
        </row>
      </sheetData>
      <sheetData sheetId="11">
        <row r="9">
          <cell r="E9">
            <v>0</v>
          </cell>
          <cell r="F9">
            <v>0</v>
          </cell>
        </row>
        <row r="12">
          <cell r="E12">
            <v>8.5399999999999991</v>
          </cell>
          <cell r="F12">
            <v>0</v>
          </cell>
        </row>
      </sheetData>
      <sheetData sheetId="12">
        <row r="9">
          <cell r="E9">
            <v>0</v>
          </cell>
          <cell r="F9">
            <v>0</v>
          </cell>
        </row>
        <row r="12">
          <cell r="E12">
            <v>23.65</v>
          </cell>
        </row>
      </sheetData>
      <sheetData sheetId="13">
        <row r="9">
          <cell r="E9">
            <v>0</v>
          </cell>
          <cell r="F9">
            <v>0</v>
          </cell>
        </row>
        <row r="12">
          <cell r="E12">
            <v>12.73</v>
          </cell>
        </row>
      </sheetData>
      <sheetData sheetId="14">
        <row r="9">
          <cell r="E9">
            <v>0</v>
          </cell>
          <cell r="F9">
            <v>0</v>
          </cell>
        </row>
        <row r="11">
          <cell r="F11">
            <v>12286.93</v>
          </cell>
        </row>
        <row r="12">
          <cell r="E12">
            <v>19.04</v>
          </cell>
        </row>
      </sheetData>
      <sheetData sheetId="15">
        <row r="9">
          <cell r="E9">
            <v>0</v>
          </cell>
          <cell r="F9">
            <v>0</v>
          </cell>
        </row>
        <row r="11">
          <cell r="F11">
            <v>13.8</v>
          </cell>
        </row>
        <row r="12">
          <cell r="E12">
            <v>29.83</v>
          </cell>
        </row>
      </sheetData>
      <sheetData sheetId="16">
        <row r="9">
          <cell r="E9">
            <v>0</v>
          </cell>
          <cell r="F9">
            <v>0</v>
          </cell>
        </row>
        <row r="12">
          <cell r="E12">
            <v>14.38</v>
          </cell>
        </row>
      </sheetData>
      <sheetData sheetId="17">
        <row r="9">
          <cell r="E9">
            <v>0</v>
          </cell>
          <cell r="F9">
            <v>0</v>
          </cell>
        </row>
        <row r="11">
          <cell r="E11">
            <v>4039.67</v>
          </cell>
          <cell r="F11">
            <v>824.38</v>
          </cell>
        </row>
        <row r="12">
          <cell r="E12">
            <v>28</v>
          </cell>
          <cell r="F12">
            <v>0</v>
          </cell>
        </row>
      </sheetData>
      <sheetData sheetId="18">
        <row r="9">
          <cell r="E9">
            <v>0</v>
          </cell>
          <cell r="F9">
            <v>0</v>
          </cell>
        </row>
        <row r="11">
          <cell r="E11">
            <v>0</v>
          </cell>
          <cell r="F11">
            <v>0</v>
          </cell>
        </row>
        <row r="12">
          <cell r="E12">
            <v>44.59</v>
          </cell>
          <cell r="F12">
            <v>0</v>
          </cell>
        </row>
        <row r="16">
          <cell r="E16">
            <v>23.04</v>
          </cell>
          <cell r="F16">
            <v>0</v>
          </cell>
        </row>
      </sheetData>
      <sheetData sheetId="19">
        <row r="9">
          <cell r="E9">
            <v>0</v>
          </cell>
          <cell r="F9">
            <v>0</v>
          </cell>
        </row>
        <row r="11">
          <cell r="E11">
            <v>0</v>
          </cell>
        </row>
        <row r="12">
          <cell r="E12">
            <v>14.04</v>
          </cell>
          <cell r="F12">
            <v>0</v>
          </cell>
        </row>
      </sheetData>
      <sheetData sheetId="20">
        <row r="9">
          <cell r="E9">
            <v>0</v>
          </cell>
          <cell r="F9">
            <v>0</v>
          </cell>
        </row>
        <row r="11">
          <cell r="E11">
            <v>1628.09</v>
          </cell>
          <cell r="F11">
            <v>418.13</v>
          </cell>
        </row>
        <row r="12">
          <cell r="E12">
            <v>10.17</v>
          </cell>
        </row>
        <row r="20">
          <cell r="E20">
            <v>177.02</v>
          </cell>
        </row>
      </sheetData>
      <sheetData sheetId="21">
        <row r="9">
          <cell r="E9">
            <v>0</v>
          </cell>
          <cell r="F9">
            <v>0</v>
          </cell>
        </row>
        <row r="12">
          <cell r="E12">
            <v>3.44</v>
          </cell>
        </row>
        <row r="20">
          <cell r="F20">
            <v>372.17</v>
          </cell>
        </row>
      </sheetData>
      <sheetData sheetId="22">
        <row r="9">
          <cell r="E9">
            <v>0</v>
          </cell>
          <cell r="F9">
            <v>0</v>
          </cell>
        </row>
        <row r="11">
          <cell r="E11">
            <v>32.1</v>
          </cell>
          <cell r="F11">
            <v>124.89</v>
          </cell>
        </row>
        <row r="12">
          <cell r="E12">
            <v>11.82</v>
          </cell>
          <cell r="F12">
            <v>0</v>
          </cell>
        </row>
        <row r="16">
          <cell r="E16">
            <v>115.6</v>
          </cell>
          <cell r="F16">
            <v>0</v>
          </cell>
        </row>
        <row r="20">
          <cell r="F20">
            <v>1277.53</v>
          </cell>
        </row>
      </sheetData>
      <sheetData sheetId="23">
        <row r="9">
          <cell r="E9">
            <v>0</v>
          </cell>
          <cell r="F9">
            <v>0</v>
          </cell>
        </row>
        <row r="11">
          <cell r="E11">
            <v>59.94</v>
          </cell>
          <cell r="F11">
            <v>55.92</v>
          </cell>
        </row>
        <row r="12">
          <cell r="E12">
            <v>4.42</v>
          </cell>
          <cell r="F12">
            <v>0</v>
          </cell>
        </row>
        <row r="20">
          <cell r="E20">
            <v>518.37</v>
          </cell>
          <cell r="F20">
            <v>0</v>
          </cell>
        </row>
      </sheetData>
      <sheetData sheetId="24">
        <row r="9">
          <cell r="E9">
            <v>0</v>
          </cell>
          <cell r="F9">
            <v>0</v>
          </cell>
        </row>
        <row r="11">
          <cell r="F11">
            <v>19.439999999999998</v>
          </cell>
        </row>
        <row r="12">
          <cell r="E12">
            <v>6.71</v>
          </cell>
        </row>
        <row r="16">
          <cell r="E16">
            <v>0</v>
          </cell>
        </row>
      </sheetData>
      <sheetData sheetId="25">
        <row r="9">
          <cell r="E9">
            <v>0</v>
          </cell>
          <cell r="F9">
            <v>0</v>
          </cell>
        </row>
        <row r="11">
          <cell r="E11">
            <v>599.36</v>
          </cell>
          <cell r="F11">
            <v>631.95000000000005</v>
          </cell>
        </row>
        <row r="12">
          <cell r="E12">
            <v>3.33</v>
          </cell>
          <cell r="F12">
            <v>0</v>
          </cell>
        </row>
        <row r="16">
          <cell r="E16">
            <v>0</v>
          </cell>
          <cell r="F16">
            <v>22.47</v>
          </cell>
        </row>
        <row r="20">
          <cell r="E20">
            <v>704.28</v>
          </cell>
          <cell r="F20">
            <v>0</v>
          </cell>
        </row>
      </sheetData>
      <sheetData sheetId="26">
        <row r="9">
          <cell r="E9">
            <v>0</v>
          </cell>
          <cell r="F9">
            <v>0</v>
          </cell>
        </row>
        <row r="11">
          <cell r="E11">
            <v>2133.1999999999998</v>
          </cell>
          <cell r="F11">
            <v>1175.83</v>
          </cell>
        </row>
        <row r="12">
          <cell r="E12">
            <v>4.0599999999999996</v>
          </cell>
        </row>
        <row r="20">
          <cell r="E20">
            <v>177.02</v>
          </cell>
        </row>
      </sheetData>
      <sheetData sheetId="27">
        <row r="9">
          <cell r="E9">
            <v>0</v>
          </cell>
          <cell r="F9">
            <v>0</v>
          </cell>
        </row>
        <row r="11">
          <cell r="E11">
            <v>163.04</v>
          </cell>
          <cell r="F11">
            <v>253.61</v>
          </cell>
        </row>
        <row r="12">
          <cell r="E12">
            <v>9.31</v>
          </cell>
          <cell r="F12">
            <v>0</v>
          </cell>
        </row>
        <row r="20">
          <cell r="E20">
            <v>363.87</v>
          </cell>
          <cell r="F20">
            <v>1732.77</v>
          </cell>
        </row>
      </sheetData>
      <sheetData sheetId="28">
        <row r="9">
          <cell r="E9">
            <v>0</v>
          </cell>
          <cell r="F9">
            <v>0</v>
          </cell>
        </row>
        <row r="11">
          <cell r="F11">
            <v>0</v>
          </cell>
        </row>
        <row r="12">
          <cell r="F12">
            <v>0</v>
          </cell>
        </row>
      </sheetData>
      <sheetData sheetId="29">
        <row r="9">
          <cell r="E9">
            <v>0</v>
          </cell>
          <cell r="F9">
            <v>0</v>
          </cell>
        </row>
        <row r="11">
          <cell r="E11">
            <v>27.05</v>
          </cell>
          <cell r="F11">
            <v>21.04</v>
          </cell>
        </row>
        <row r="12">
          <cell r="E12">
            <v>0.72</v>
          </cell>
        </row>
      </sheetData>
      <sheetData sheetId="30">
        <row r="9">
          <cell r="E9">
            <v>0</v>
          </cell>
          <cell r="F9">
            <v>0</v>
          </cell>
        </row>
      </sheetData>
      <sheetData sheetId="31">
        <row r="9">
          <cell r="E9">
            <v>0</v>
          </cell>
          <cell r="F9">
            <v>0</v>
          </cell>
        </row>
        <row r="12">
          <cell r="E12">
            <v>18.07</v>
          </cell>
        </row>
      </sheetData>
      <sheetData sheetId="32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5">
          <cell r="E15">
            <v>3870.26</v>
          </cell>
          <cell r="F15">
            <v>851.5</v>
          </cell>
        </row>
      </sheetData>
      <sheetData sheetId="18">
        <row r="15">
          <cell r="E15">
            <v>0</v>
          </cell>
          <cell r="F15">
            <v>0</v>
          </cell>
        </row>
      </sheetData>
      <sheetData sheetId="19"/>
      <sheetData sheetId="20">
        <row r="15">
          <cell r="E15">
            <v>1805.11</v>
          </cell>
          <cell r="F15">
            <v>51.55</v>
          </cell>
        </row>
      </sheetData>
      <sheetData sheetId="21"/>
      <sheetData sheetId="22">
        <row r="15">
          <cell r="E15">
            <v>0</v>
          </cell>
          <cell r="F15">
            <v>0</v>
          </cell>
        </row>
      </sheetData>
      <sheetData sheetId="23">
        <row r="15">
          <cell r="E15">
            <v>634.91999999999996</v>
          </cell>
          <cell r="F15">
            <v>6.89</v>
          </cell>
        </row>
        <row r="17">
          <cell r="E17">
            <v>0</v>
          </cell>
          <cell r="F17">
            <v>0</v>
          </cell>
        </row>
      </sheetData>
      <sheetData sheetId="24"/>
      <sheetData sheetId="25">
        <row r="15">
          <cell r="E15">
            <v>1000.86</v>
          </cell>
          <cell r="F15">
            <v>405.01</v>
          </cell>
        </row>
      </sheetData>
      <sheetData sheetId="26">
        <row r="15">
          <cell r="E15">
            <v>2221.62</v>
          </cell>
          <cell r="F15">
            <v>393.61</v>
          </cell>
        </row>
      </sheetData>
      <sheetData sheetId="27">
        <row r="15">
          <cell r="E15">
            <v>0</v>
          </cell>
          <cell r="F15">
            <v>89.61</v>
          </cell>
        </row>
      </sheetData>
      <sheetData sheetId="28"/>
      <sheetData sheetId="29">
        <row r="15">
          <cell r="E15">
            <v>5.8</v>
          </cell>
          <cell r="F15">
            <v>18.71</v>
          </cell>
        </row>
      </sheetData>
      <sheetData sheetId="30"/>
      <sheetData sheetId="31"/>
      <sheetData sheetId="32"/>
      <sheetData sheetId="33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/>
      <sheetData sheetId="2">
        <row r="19">
          <cell r="F19">
            <v>770</v>
          </cell>
        </row>
      </sheetData>
      <sheetData sheetId="3">
        <row r="11">
          <cell r="F11">
            <v>9101.01</v>
          </cell>
        </row>
      </sheetData>
      <sheetData sheetId="4">
        <row r="11">
          <cell r="D11">
            <v>128.04</v>
          </cell>
          <cell r="F11">
            <v>906.16</v>
          </cell>
        </row>
      </sheetData>
      <sheetData sheetId="5">
        <row r="11">
          <cell r="F11">
            <v>6293.57</v>
          </cell>
        </row>
        <row r="19">
          <cell r="F19">
            <v>1060</v>
          </cell>
        </row>
      </sheetData>
      <sheetData sheetId="6">
        <row r="11">
          <cell r="D11">
            <v>0</v>
          </cell>
          <cell r="F11">
            <v>6983.38</v>
          </cell>
        </row>
      </sheetData>
      <sheetData sheetId="7"/>
      <sheetData sheetId="8">
        <row r="11">
          <cell r="F11">
            <v>7456.16</v>
          </cell>
        </row>
      </sheetData>
      <sheetData sheetId="9">
        <row r="11">
          <cell r="D11">
            <v>1359.24</v>
          </cell>
          <cell r="F11">
            <v>10381.49</v>
          </cell>
        </row>
        <row r="19">
          <cell r="F19">
            <v>1100</v>
          </cell>
        </row>
      </sheetData>
      <sheetData sheetId="10">
        <row r="11">
          <cell r="D11">
            <v>679.62</v>
          </cell>
          <cell r="F11">
            <v>8017.58</v>
          </cell>
        </row>
        <row r="19">
          <cell r="D19">
            <v>100</v>
          </cell>
          <cell r="F19">
            <v>1500</v>
          </cell>
        </row>
      </sheetData>
      <sheetData sheetId="11">
        <row r="11">
          <cell r="D11">
            <v>691.74</v>
          </cell>
          <cell r="F11">
            <v>10359.719999999999</v>
          </cell>
        </row>
      </sheetData>
      <sheetData sheetId="12">
        <row r="11">
          <cell r="D11">
            <v>630.37</v>
          </cell>
          <cell r="F11">
            <v>7948.64</v>
          </cell>
        </row>
      </sheetData>
      <sheetData sheetId="13">
        <row r="19">
          <cell r="F19">
            <v>560</v>
          </cell>
        </row>
      </sheetData>
      <sheetData sheetId="14">
        <row r="11">
          <cell r="D11">
            <v>1772.93</v>
          </cell>
          <cell r="F11">
            <v>15729.83</v>
          </cell>
        </row>
        <row r="20">
          <cell r="F20">
            <v>8704</v>
          </cell>
        </row>
      </sheetData>
      <sheetData sheetId="15">
        <row r="11">
          <cell r="D11">
            <v>1812.33</v>
          </cell>
          <cell r="F11">
            <v>19236.29</v>
          </cell>
        </row>
        <row r="19">
          <cell r="F19">
            <v>3460</v>
          </cell>
        </row>
        <row r="20">
          <cell r="F20">
            <v>6048</v>
          </cell>
        </row>
      </sheetData>
      <sheetData sheetId="16">
        <row r="11">
          <cell r="D11">
            <v>2393.4499999999998</v>
          </cell>
          <cell r="F11">
            <v>10174.629999999999</v>
          </cell>
        </row>
        <row r="19">
          <cell r="D19">
            <v>120</v>
          </cell>
          <cell r="F19">
            <v>3700</v>
          </cell>
        </row>
        <row r="20">
          <cell r="F20">
            <v>990</v>
          </cell>
        </row>
      </sheetData>
      <sheetData sheetId="17">
        <row r="11">
          <cell r="D11">
            <v>965.26</v>
          </cell>
          <cell r="F11">
            <v>10548.92</v>
          </cell>
        </row>
      </sheetData>
      <sheetData sheetId="18">
        <row r="11">
          <cell r="D11">
            <v>0</v>
          </cell>
          <cell r="F11">
            <v>40797.050000000003</v>
          </cell>
        </row>
        <row r="20">
          <cell r="F20">
            <v>570</v>
          </cell>
        </row>
      </sheetData>
      <sheetData sheetId="19">
        <row r="11">
          <cell r="D11">
            <v>2127.5100000000002</v>
          </cell>
          <cell r="F11">
            <v>10730.16</v>
          </cell>
        </row>
      </sheetData>
      <sheetData sheetId="20">
        <row r="11">
          <cell r="D11">
            <v>472.78</v>
          </cell>
          <cell r="F11">
            <v>6943.97</v>
          </cell>
        </row>
      </sheetData>
      <sheetData sheetId="21">
        <row r="11">
          <cell r="D11">
            <v>1073.6099999999999</v>
          </cell>
          <cell r="F11">
            <v>7702.4</v>
          </cell>
        </row>
        <row r="20">
          <cell r="F20">
            <v>7820</v>
          </cell>
        </row>
      </sheetData>
      <sheetData sheetId="22">
        <row r="11">
          <cell r="D11">
            <v>1250.9000000000001</v>
          </cell>
          <cell r="F11">
            <v>7475.84</v>
          </cell>
        </row>
        <row r="20">
          <cell r="F20">
            <v>5094</v>
          </cell>
        </row>
      </sheetData>
      <sheetData sheetId="23">
        <row r="11">
          <cell r="D11">
            <v>0</v>
          </cell>
          <cell r="F11">
            <v>3158.77</v>
          </cell>
        </row>
        <row r="20">
          <cell r="F20">
            <v>1092</v>
          </cell>
        </row>
      </sheetData>
      <sheetData sheetId="24">
        <row r="11">
          <cell r="F11">
            <v>13198.49</v>
          </cell>
        </row>
      </sheetData>
      <sheetData sheetId="25">
        <row r="11">
          <cell r="D11">
            <v>0</v>
          </cell>
          <cell r="F11">
            <v>10264.83</v>
          </cell>
        </row>
      </sheetData>
      <sheetData sheetId="26">
        <row r="11">
          <cell r="D11">
            <v>531.88</v>
          </cell>
          <cell r="F11">
            <v>5289.23</v>
          </cell>
        </row>
        <row r="20">
          <cell r="F20">
            <v>1950</v>
          </cell>
        </row>
      </sheetData>
      <sheetData sheetId="27">
        <row r="11">
          <cell r="F11">
            <v>3447.36</v>
          </cell>
        </row>
        <row r="20">
          <cell r="D20">
            <v>0</v>
          </cell>
          <cell r="F20">
            <v>400</v>
          </cell>
        </row>
      </sheetData>
      <sheetData sheetId="28"/>
      <sheetData sheetId="29">
        <row r="11">
          <cell r="D11">
            <v>88.65</v>
          </cell>
          <cell r="F11">
            <v>1743.4</v>
          </cell>
        </row>
      </sheetData>
      <sheetData sheetId="30"/>
      <sheetData sheetId="31"/>
      <sheetData sheetId="3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>
        <row r="9">
          <cell r="D9">
            <v>32</v>
          </cell>
        </row>
      </sheetData>
      <sheetData sheetId="2">
        <row r="9">
          <cell r="D9">
            <v>23</v>
          </cell>
        </row>
      </sheetData>
      <sheetData sheetId="3">
        <row r="9">
          <cell r="D9">
            <v>30</v>
          </cell>
        </row>
      </sheetData>
      <sheetData sheetId="4">
        <row r="9">
          <cell r="D9">
            <v>35</v>
          </cell>
        </row>
      </sheetData>
      <sheetData sheetId="5">
        <row r="9">
          <cell r="D9">
            <v>26</v>
          </cell>
        </row>
      </sheetData>
      <sheetData sheetId="6">
        <row r="9">
          <cell r="D9">
            <v>28</v>
          </cell>
        </row>
      </sheetData>
      <sheetData sheetId="7">
        <row r="9">
          <cell r="D9">
            <v>29</v>
          </cell>
        </row>
      </sheetData>
      <sheetData sheetId="8">
        <row r="9">
          <cell r="D9">
            <v>29</v>
          </cell>
        </row>
      </sheetData>
      <sheetData sheetId="9">
        <row r="9">
          <cell r="D9">
            <v>36</v>
          </cell>
        </row>
      </sheetData>
      <sheetData sheetId="10">
        <row r="9">
          <cell r="D9">
            <v>30</v>
          </cell>
        </row>
      </sheetData>
      <sheetData sheetId="11">
        <row r="9">
          <cell r="D9">
            <v>32</v>
          </cell>
        </row>
      </sheetData>
      <sheetData sheetId="12">
        <row r="9">
          <cell r="D9">
            <v>48</v>
          </cell>
        </row>
      </sheetData>
      <sheetData sheetId="13">
        <row r="9">
          <cell r="D9">
            <v>24</v>
          </cell>
        </row>
      </sheetData>
      <sheetData sheetId="14">
        <row r="9">
          <cell r="D9">
            <v>103</v>
          </cell>
        </row>
      </sheetData>
      <sheetData sheetId="15">
        <row r="9">
          <cell r="D9">
            <v>129</v>
          </cell>
        </row>
      </sheetData>
      <sheetData sheetId="16">
        <row r="9">
          <cell r="D9">
            <v>86</v>
          </cell>
        </row>
      </sheetData>
      <sheetData sheetId="17">
        <row r="9">
          <cell r="D9">
            <v>81</v>
          </cell>
        </row>
      </sheetData>
      <sheetData sheetId="18">
        <row r="9">
          <cell r="D9">
            <v>122</v>
          </cell>
        </row>
      </sheetData>
      <sheetData sheetId="19">
        <row r="9">
          <cell r="D9">
            <v>63</v>
          </cell>
        </row>
      </sheetData>
      <sheetData sheetId="20">
        <row r="9">
          <cell r="D9">
            <v>52</v>
          </cell>
        </row>
      </sheetData>
      <sheetData sheetId="21">
        <row r="9">
          <cell r="D9">
            <v>69</v>
          </cell>
        </row>
      </sheetData>
      <sheetData sheetId="22">
        <row r="9">
          <cell r="D9">
            <v>74</v>
          </cell>
        </row>
      </sheetData>
      <sheetData sheetId="23">
        <row r="9">
          <cell r="D9">
            <v>58</v>
          </cell>
        </row>
      </sheetData>
      <sheetData sheetId="24">
        <row r="9">
          <cell r="D9">
            <v>95</v>
          </cell>
        </row>
      </sheetData>
      <sheetData sheetId="25">
        <row r="9">
          <cell r="D9">
            <v>71</v>
          </cell>
        </row>
      </sheetData>
      <sheetData sheetId="26">
        <row r="9">
          <cell r="D9">
            <v>62</v>
          </cell>
        </row>
      </sheetData>
      <sheetData sheetId="27">
        <row r="9">
          <cell r="D9">
            <v>104</v>
          </cell>
        </row>
      </sheetData>
      <sheetData sheetId="28">
        <row r="9">
          <cell r="D9">
            <v>49</v>
          </cell>
        </row>
      </sheetData>
      <sheetData sheetId="29">
        <row r="9">
          <cell r="D9">
            <v>13</v>
          </cell>
        </row>
      </sheetData>
      <sheetData sheetId="30"/>
      <sheetData sheetId="31">
        <row r="9">
          <cell r="D9">
            <v>34</v>
          </cell>
        </row>
      </sheetData>
      <sheetData sheetId="32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>
        <row r="9">
          <cell r="C9">
            <v>0</v>
          </cell>
        </row>
      </sheetData>
      <sheetData sheetId="2">
        <row r="9">
          <cell r="C9">
            <v>0</v>
          </cell>
        </row>
      </sheetData>
      <sheetData sheetId="3">
        <row r="9">
          <cell r="C9">
            <v>0</v>
          </cell>
        </row>
      </sheetData>
      <sheetData sheetId="4">
        <row r="9">
          <cell r="C9">
            <v>0</v>
          </cell>
        </row>
      </sheetData>
      <sheetData sheetId="5">
        <row r="9">
          <cell r="C9">
            <v>0</v>
          </cell>
        </row>
      </sheetData>
      <sheetData sheetId="6">
        <row r="9">
          <cell r="C9">
            <v>0</v>
          </cell>
        </row>
      </sheetData>
      <sheetData sheetId="7">
        <row r="9">
          <cell r="C9">
            <v>0</v>
          </cell>
        </row>
      </sheetData>
      <sheetData sheetId="8">
        <row r="9">
          <cell r="C9">
            <v>0</v>
          </cell>
        </row>
      </sheetData>
      <sheetData sheetId="9">
        <row r="9">
          <cell r="C9">
            <v>0</v>
          </cell>
        </row>
      </sheetData>
      <sheetData sheetId="10">
        <row r="9">
          <cell r="C9">
            <v>0</v>
          </cell>
        </row>
      </sheetData>
      <sheetData sheetId="11">
        <row r="9">
          <cell r="C9">
            <v>0</v>
          </cell>
        </row>
      </sheetData>
      <sheetData sheetId="12">
        <row r="9">
          <cell r="C9">
            <v>0</v>
          </cell>
        </row>
      </sheetData>
      <sheetData sheetId="13">
        <row r="9">
          <cell r="C9">
            <v>0</v>
          </cell>
        </row>
      </sheetData>
      <sheetData sheetId="14">
        <row r="9">
          <cell r="C9">
            <v>0</v>
          </cell>
        </row>
      </sheetData>
      <sheetData sheetId="15">
        <row r="9">
          <cell r="C9">
            <v>0</v>
          </cell>
        </row>
      </sheetData>
      <sheetData sheetId="16">
        <row r="9">
          <cell r="C9">
            <v>0</v>
          </cell>
        </row>
      </sheetData>
      <sheetData sheetId="17">
        <row r="9">
          <cell r="C9">
            <v>0</v>
          </cell>
        </row>
      </sheetData>
      <sheetData sheetId="18">
        <row r="9">
          <cell r="C9">
            <v>0</v>
          </cell>
        </row>
      </sheetData>
      <sheetData sheetId="19">
        <row r="9">
          <cell r="C9">
            <v>0</v>
          </cell>
        </row>
      </sheetData>
      <sheetData sheetId="20">
        <row r="9">
          <cell r="C9">
            <v>0</v>
          </cell>
        </row>
      </sheetData>
      <sheetData sheetId="21">
        <row r="9">
          <cell r="C9">
            <v>0</v>
          </cell>
        </row>
      </sheetData>
      <sheetData sheetId="22">
        <row r="9">
          <cell r="C9">
            <v>0</v>
          </cell>
        </row>
      </sheetData>
      <sheetData sheetId="23">
        <row r="9">
          <cell r="C9">
            <v>0</v>
          </cell>
        </row>
      </sheetData>
      <sheetData sheetId="24">
        <row r="9">
          <cell r="C9">
            <v>0</v>
          </cell>
        </row>
      </sheetData>
      <sheetData sheetId="25">
        <row r="9">
          <cell r="C9">
            <v>0</v>
          </cell>
        </row>
      </sheetData>
      <sheetData sheetId="26">
        <row r="9">
          <cell r="C9">
            <v>0</v>
          </cell>
        </row>
      </sheetData>
      <sheetData sheetId="27">
        <row r="9">
          <cell r="C9">
            <v>0</v>
          </cell>
        </row>
      </sheetData>
      <sheetData sheetId="28">
        <row r="9">
          <cell r="C9">
            <v>0</v>
          </cell>
        </row>
      </sheetData>
      <sheetData sheetId="29">
        <row r="9">
          <cell r="C9">
            <v>0</v>
          </cell>
        </row>
      </sheetData>
      <sheetData sheetId="30">
        <row r="9">
          <cell r="C9">
            <v>0</v>
          </cell>
        </row>
      </sheetData>
      <sheetData sheetId="31">
        <row r="9">
          <cell r="C9">
            <v>0</v>
          </cell>
        </row>
      </sheetData>
      <sheetData sheetId="32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>
        <row r="9">
          <cell r="C9">
            <v>0</v>
          </cell>
        </row>
      </sheetData>
      <sheetData sheetId="2">
        <row r="9">
          <cell r="C9">
            <v>0</v>
          </cell>
        </row>
      </sheetData>
      <sheetData sheetId="3">
        <row r="9">
          <cell r="C9">
            <v>0</v>
          </cell>
        </row>
      </sheetData>
      <sheetData sheetId="4">
        <row r="9">
          <cell r="C9">
            <v>0</v>
          </cell>
        </row>
      </sheetData>
      <sheetData sheetId="5">
        <row r="9">
          <cell r="C9">
            <v>0</v>
          </cell>
        </row>
      </sheetData>
      <sheetData sheetId="6">
        <row r="9">
          <cell r="C9">
            <v>0</v>
          </cell>
        </row>
      </sheetData>
      <sheetData sheetId="7">
        <row r="9">
          <cell r="C9">
            <v>0</v>
          </cell>
        </row>
      </sheetData>
      <sheetData sheetId="8">
        <row r="9">
          <cell r="C9">
            <v>0</v>
          </cell>
        </row>
      </sheetData>
      <sheetData sheetId="9">
        <row r="9">
          <cell r="C9">
            <v>0</v>
          </cell>
        </row>
      </sheetData>
      <sheetData sheetId="10">
        <row r="9">
          <cell r="C9">
            <v>0</v>
          </cell>
        </row>
      </sheetData>
      <sheetData sheetId="11">
        <row r="9">
          <cell r="C9">
            <v>0</v>
          </cell>
        </row>
      </sheetData>
      <sheetData sheetId="12">
        <row r="9">
          <cell r="C9">
            <v>0</v>
          </cell>
        </row>
      </sheetData>
      <sheetData sheetId="13">
        <row r="9">
          <cell r="C9">
            <v>0</v>
          </cell>
        </row>
      </sheetData>
      <sheetData sheetId="14">
        <row r="9">
          <cell r="C9">
            <v>0</v>
          </cell>
        </row>
      </sheetData>
      <sheetData sheetId="15">
        <row r="9">
          <cell r="C9">
            <v>0</v>
          </cell>
        </row>
      </sheetData>
      <sheetData sheetId="16">
        <row r="9">
          <cell r="C9">
            <v>0</v>
          </cell>
        </row>
      </sheetData>
      <sheetData sheetId="17">
        <row r="9">
          <cell r="C9">
            <v>0</v>
          </cell>
        </row>
      </sheetData>
      <sheetData sheetId="18">
        <row r="9">
          <cell r="C9">
            <v>0</v>
          </cell>
        </row>
      </sheetData>
      <sheetData sheetId="19">
        <row r="9">
          <cell r="C9">
            <v>0</v>
          </cell>
        </row>
      </sheetData>
      <sheetData sheetId="20">
        <row r="9">
          <cell r="C9">
            <v>0</v>
          </cell>
        </row>
      </sheetData>
      <sheetData sheetId="21">
        <row r="9">
          <cell r="C9">
            <v>0</v>
          </cell>
        </row>
      </sheetData>
      <sheetData sheetId="22">
        <row r="9">
          <cell r="C9">
            <v>0</v>
          </cell>
        </row>
      </sheetData>
      <sheetData sheetId="23">
        <row r="9">
          <cell r="C9">
            <v>0</v>
          </cell>
        </row>
      </sheetData>
      <sheetData sheetId="24">
        <row r="9">
          <cell r="C9">
            <v>0</v>
          </cell>
        </row>
      </sheetData>
      <sheetData sheetId="25">
        <row r="9">
          <cell r="C9">
            <v>0</v>
          </cell>
        </row>
      </sheetData>
      <sheetData sheetId="26">
        <row r="9">
          <cell r="C9">
            <v>0</v>
          </cell>
        </row>
      </sheetData>
      <sheetData sheetId="27">
        <row r="9">
          <cell r="C9">
            <v>0</v>
          </cell>
        </row>
      </sheetData>
      <sheetData sheetId="28">
        <row r="9">
          <cell r="C9">
            <v>0</v>
          </cell>
        </row>
      </sheetData>
      <sheetData sheetId="29">
        <row r="9">
          <cell r="C9">
            <v>0</v>
          </cell>
        </row>
      </sheetData>
      <sheetData sheetId="30">
        <row r="9">
          <cell r="C9">
            <v>0</v>
          </cell>
        </row>
      </sheetData>
      <sheetData sheetId="31">
        <row r="9">
          <cell r="C9">
            <v>0</v>
          </cell>
        </row>
      </sheetData>
      <sheetData sheetId="3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>
        <row r="16">
          <cell r="E16">
            <v>0</v>
          </cell>
        </row>
      </sheetData>
      <sheetData sheetId="1">
        <row r="16">
          <cell r="E16">
            <v>0</v>
          </cell>
        </row>
      </sheetData>
      <sheetData sheetId="2">
        <row r="12">
          <cell r="E12" t="str">
            <v>\</v>
          </cell>
        </row>
        <row r="16">
          <cell r="E16">
            <v>0</v>
          </cell>
        </row>
      </sheetData>
      <sheetData sheetId="3">
        <row r="16">
          <cell r="E16">
            <v>0</v>
          </cell>
        </row>
      </sheetData>
      <sheetData sheetId="4">
        <row r="16">
          <cell r="E16">
            <v>0</v>
          </cell>
        </row>
      </sheetData>
      <sheetData sheetId="5">
        <row r="16">
          <cell r="E16">
            <v>0</v>
          </cell>
        </row>
      </sheetData>
      <sheetData sheetId="6">
        <row r="16">
          <cell r="E16">
            <v>0</v>
          </cell>
        </row>
      </sheetData>
      <sheetData sheetId="7">
        <row r="16">
          <cell r="E16">
            <v>0</v>
          </cell>
        </row>
      </sheetData>
      <sheetData sheetId="8">
        <row r="16">
          <cell r="E16">
            <v>0</v>
          </cell>
        </row>
      </sheetData>
      <sheetData sheetId="9">
        <row r="16">
          <cell r="E16">
            <v>0</v>
          </cell>
        </row>
      </sheetData>
      <sheetData sheetId="10"/>
      <sheetData sheetId="11">
        <row r="16">
          <cell r="E16">
            <v>0</v>
          </cell>
        </row>
      </sheetData>
      <sheetData sheetId="12">
        <row r="16">
          <cell r="E16">
            <v>0</v>
          </cell>
        </row>
      </sheetData>
      <sheetData sheetId="13">
        <row r="12">
          <cell r="E12">
            <v>15734202.9</v>
          </cell>
        </row>
        <row r="16">
          <cell r="E16">
            <v>0</v>
          </cell>
        </row>
      </sheetData>
      <sheetData sheetId="14">
        <row r="16">
          <cell r="E16">
            <v>0</v>
          </cell>
        </row>
      </sheetData>
      <sheetData sheetId="15">
        <row r="16">
          <cell r="E16">
            <v>0</v>
          </cell>
        </row>
      </sheetData>
      <sheetData sheetId="16">
        <row r="13">
          <cell r="D13">
            <v>0</v>
          </cell>
        </row>
        <row r="16">
          <cell r="E16">
            <v>0</v>
          </cell>
        </row>
      </sheetData>
      <sheetData sheetId="17">
        <row r="12">
          <cell r="E12">
            <v>787995</v>
          </cell>
          <cell r="F12">
            <v>26325.24</v>
          </cell>
        </row>
        <row r="13">
          <cell r="D13">
            <v>0</v>
          </cell>
        </row>
        <row r="16">
          <cell r="E16">
            <v>0</v>
          </cell>
        </row>
      </sheetData>
      <sheetData sheetId="18">
        <row r="16">
          <cell r="E16">
            <v>0</v>
          </cell>
        </row>
      </sheetData>
      <sheetData sheetId="19">
        <row r="12">
          <cell r="E12">
            <v>1943166.57</v>
          </cell>
        </row>
        <row r="16">
          <cell r="E16">
            <v>0</v>
          </cell>
        </row>
      </sheetData>
      <sheetData sheetId="20">
        <row r="12">
          <cell r="F12">
            <v>26269.23</v>
          </cell>
        </row>
        <row r="16">
          <cell r="E16">
            <v>0</v>
          </cell>
        </row>
      </sheetData>
      <sheetData sheetId="21">
        <row r="16">
          <cell r="E16">
            <v>0</v>
          </cell>
        </row>
      </sheetData>
      <sheetData sheetId="22">
        <row r="12">
          <cell r="D12">
            <v>0</v>
          </cell>
        </row>
        <row r="13">
          <cell r="D13">
            <v>0</v>
          </cell>
        </row>
        <row r="16">
          <cell r="E16">
            <v>0</v>
          </cell>
        </row>
      </sheetData>
      <sheetData sheetId="23">
        <row r="12">
          <cell r="E12">
            <v>98000</v>
          </cell>
        </row>
        <row r="16">
          <cell r="E16">
            <v>0</v>
          </cell>
        </row>
      </sheetData>
      <sheetData sheetId="24"/>
      <sheetData sheetId="25">
        <row r="12">
          <cell r="E12">
            <v>462069.18</v>
          </cell>
          <cell r="F12">
            <v>26269.23</v>
          </cell>
        </row>
        <row r="16">
          <cell r="E16">
            <v>0</v>
          </cell>
        </row>
      </sheetData>
      <sheetData sheetId="26"/>
      <sheetData sheetId="27">
        <row r="16">
          <cell r="E16">
            <v>0</v>
          </cell>
        </row>
      </sheetData>
      <sheetData sheetId="28">
        <row r="12">
          <cell r="E12">
            <v>445160</v>
          </cell>
        </row>
        <row r="16">
          <cell r="E16">
            <v>0</v>
          </cell>
        </row>
      </sheetData>
      <sheetData sheetId="29">
        <row r="16">
          <cell r="E16">
            <v>0</v>
          </cell>
        </row>
      </sheetData>
      <sheetData sheetId="30"/>
      <sheetData sheetId="3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/>
      <sheetData sheetId="1"/>
      <sheetData sheetId="2">
        <row r="14">
          <cell r="O14">
            <v>1251</v>
          </cell>
        </row>
        <row r="19">
          <cell r="S19">
            <v>95808.1</v>
          </cell>
          <cell r="T19">
            <v>995.4</v>
          </cell>
        </row>
        <row r="20">
          <cell r="S20">
            <v>7496.27</v>
          </cell>
        </row>
        <row r="21">
          <cell r="S21">
            <v>3830.22</v>
          </cell>
        </row>
      </sheetData>
      <sheetData sheetId="3">
        <row r="14">
          <cell r="O14">
            <v>627</v>
          </cell>
        </row>
        <row r="19">
          <cell r="S19">
            <v>41631.980000000003</v>
          </cell>
        </row>
        <row r="20">
          <cell r="S20">
            <v>8426.0400000000009</v>
          </cell>
        </row>
        <row r="21">
          <cell r="S21">
            <v>9124.5300000000007</v>
          </cell>
        </row>
      </sheetData>
      <sheetData sheetId="4">
        <row r="14">
          <cell r="O14">
            <v>2208</v>
          </cell>
          <cell r="AA14">
            <v>99</v>
          </cell>
          <cell r="AB14">
            <v>110</v>
          </cell>
        </row>
        <row r="21">
          <cell r="R21">
            <v>4017.12</v>
          </cell>
        </row>
      </sheetData>
      <sheetData sheetId="5">
        <row r="14">
          <cell r="M14">
            <v>1560</v>
          </cell>
          <cell r="O14">
            <v>5350</v>
          </cell>
          <cell r="AB14">
            <v>490</v>
          </cell>
        </row>
      </sheetData>
      <sheetData sheetId="6">
        <row r="14">
          <cell r="M14">
            <v>290</v>
          </cell>
          <cell r="O14">
            <v>1240</v>
          </cell>
        </row>
        <row r="21">
          <cell r="R21">
            <v>6238.44</v>
          </cell>
        </row>
      </sheetData>
      <sheetData sheetId="7">
        <row r="14">
          <cell r="O14">
            <v>5219.5</v>
          </cell>
        </row>
        <row r="21">
          <cell r="R21">
            <v>2207.46</v>
          </cell>
        </row>
      </sheetData>
      <sheetData sheetId="8">
        <row r="14">
          <cell r="O14">
            <v>415</v>
          </cell>
        </row>
        <row r="19">
          <cell r="S19">
            <v>34224.42</v>
          </cell>
        </row>
        <row r="20">
          <cell r="S20">
            <v>6923.71</v>
          </cell>
        </row>
        <row r="21">
          <cell r="S21">
            <v>13055.31</v>
          </cell>
        </row>
      </sheetData>
      <sheetData sheetId="9">
        <row r="14">
          <cell r="O14">
            <v>1100</v>
          </cell>
        </row>
        <row r="21">
          <cell r="R21">
            <v>4615.2</v>
          </cell>
        </row>
      </sheetData>
      <sheetData sheetId="10">
        <row r="14">
          <cell r="O14">
            <v>1919.5</v>
          </cell>
        </row>
        <row r="21">
          <cell r="R21">
            <v>4091.76</v>
          </cell>
        </row>
      </sheetData>
      <sheetData sheetId="11">
        <row r="14">
          <cell r="M14">
            <v>300</v>
          </cell>
          <cell r="O14">
            <v>3190</v>
          </cell>
        </row>
        <row r="21">
          <cell r="R21">
            <v>3792.48</v>
          </cell>
        </row>
      </sheetData>
      <sheetData sheetId="12">
        <row r="14">
          <cell r="O14">
            <v>1130</v>
          </cell>
          <cell r="W14">
            <v>670</v>
          </cell>
          <cell r="Z14">
            <v>1140</v>
          </cell>
          <cell r="AA14">
            <v>5680</v>
          </cell>
        </row>
        <row r="21">
          <cell r="R21">
            <v>4030.11</v>
          </cell>
        </row>
      </sheetData>
      <sheetData sheetId="13">
        <row r="14">
          <cell r="O14">
            <v>944</v>
          </cell>
          <cell r="AB14">
            <v>528</v>
          </cell>
          <cell r="AC14">
            <v>1567</v>
          </cell>
        </row>
        <row r="19">
          <cell r="S19">
            <v>32796.600000000006</v>
          </cell>
        </row>
        <row r="20">
          <cell r="S20">
            <v>2697.48</v>
          </cell>
        </row>
        <row r="21">
          <cell r="R21">
            <v>6661.5</v>
          </cell>
          <cell r="S21">
            <v>6880.88</v>
          </cell>
        </row>
      </sheetData>
      <sheetData sheetId="14">
        <row r="14">
          <cell r="O14">
            <v>1080</v>
          </cell>
        </row>
        <row r="19">
          <cell r="S19">
            <v>28054.45</v>
          </cell>
        </row>
        <row r="20">
          <cell r="S20">
            <v>-819.69</v>
          </cell>
        </row>
        <row r="21">
          <cell r="S21">
            <v>6963.36</v>
          </cell>
        </row>
      </sheetData>
      <sheetData sheetId="15">
        <row r="14">
          <cell r="O14">
            <v>14364</v>
          </cell>
        </row>
        <row r="20">
          <cell r="J20">
            <v>3272.62</v>
          </cell>
          <cell r="U20">
            <v>2140</v>
          </cell>
        </row>
        <row r="21">
          <cell r="R21">
            <v>18267.12</v>
          </cell>
        </row>
      </sheetData>
      <sheetData sheetId="16">
        <row r="14">
          <cell r="M14">
            <v>750</v>
          </cell>
          <cell r="O14">
            <v>12348</v>
          </cell>
        </row>
        <row r="20">
          <cell r="J20">
            <v>243075.4</v>
          </cell>
          <cell r="U20">
            <v>400</v>
          </cell>
        </row>
        <row r="21">
          <cell r="R21">
            <v>35688.120000000003</v>
          </cell>
        </row>
      </sheetData>
      <sheetData sheetId="17">
        <row r="14">
          <cell r="M14">
            <v>1176</v>
          </cell>
          <cell r="O14">
            <v>6348</v>
          </cell>
        </row>
        <row r="20">
          <cell r="J20">
            <v>11540.24</v>
          </cell>
        </row>
        <row r="21">
          <cell r="R21">
            <v>19815.240000000002</v>
          </cell>
        </row>
      </sheetData>
      <sheetData sheetId="18">
        <row r="14">
          <cell r="F14">
            <v>14760</v>
          </cell>
          <cell r="O14">
            <v>19682</v>
          </cell>
        </row>
        <row r="20">
          <cell r="D20">
            <v>2100</v>
          </cell>
          <cell r="J20">
            <v>1756.04</v>
          </cell>
          <cell r="U20">
            <v>120</v>
          </cell>
        </row>
        <row r="21">
          <cell r="R21">
            <v>11429.52</v>
          </cell>
        </row>
      </sheetData>
      <sheetData sheetId="19">
        <row r="14">
          <cell r="M14">
            <v>300</v>
          </cell>
          <cell r="O14">
            <v>11562.5</v>
          </cell>
        </row>
        <row r="20">
          <cell r="J20">
            <v>4629.5600000000004</v>
          </cell>
          <cell r="U20">
            <v>2790</v>
          </cell>
        </row>
        <row r="21">
          <cell r="R21">
            <v>8209.74</v>
          </cell>
        </row>
      </sheetData>
      <sheetData sheetId="20">
        <row r="14">
          <cell r="O14">
            <v>3510</v>
          </cell>
          <cell r="AB14">
            <v>272</v>
          </cell>
        </row>
        <row r="20">
          <cell r="J20">
            <v>1117.48</v>
          </cell>
        </row>
        <row r="21">
          <cell r="R21">
            <v>7236.9</v>
          </cell>
        </row>
      </sheetData>
      <sheetData sheetId="21">
        <row r="14">
          <cell r="O14">
            <v>14355</v>
          </cell>
        </row>
        <row r="20">
          <cell r="J20">
            <v>4150.6400000000003</v>
          </cell>
          <cell r="U20">
            <v>310</v>
          </cell>
        </row>
        <row r="21">
          <cell r="R21">
            <v>9681.84</v>
          </cell>
        </row>
      </sheetData>
      <sheetData sheetId="22">
        <row r="21">
          <cell r="R21">
            <v>12377.88</v>
          </cell>
        </row>
      </sheetData>
      <sheetData sheetId="23">
        <row r="20">
          <cell r="U20">
            <v>4670</v>
          </cell>
        </row>
        <row r="21">
          <cell r="R21">
            <v>7511.4</v>
          </cell>
        </row>
      </sheetData>
      <sheetData sheetId="24">
        <row r="20">
          <cell r="U20">
            <v>4040</v>
          </cell>
          <cell r="X20">
            <v>0</v>
          </cell>
          <cell r="AD20">
            <v>83</v>
          </cell>
        </row>
        <row r="21">
          <cell r="R21">
            <v>6470.67</v>
          </cell>
        </row>
      </sheetData>
      <sheetData sheetId="25">
        <row r="20">
          <cell r="J20">
            <v>21042.84</v>
          </cell>
          <cell r="U20">
            <v>660</v>
          </cell>
        </row>
        <row r="21">
          <cell r="R21">
            <v>14798.1</v>
          </cell>
        </row>
      </sheetData>
      <sheetData sheetId="26">
        <row r="21">
          <cell r="R21">
            <v>5490.48</v>
          </cell>
        </row>
      </sheetData>
      <sheetData sheetId="27">
        <row r="20">
          <cell r="J20">
            <v>11361.12</v>
          </cell>
          <cell r="U20">
            <v>2337</v>
          </cell>
          <cell r="X20">
            <v>240</v>
          </cell>
        </row>
        <row r="21">
          <cell r="R21">
            <v>12765.36</v>
          </cell>
        </row>
      </sheetData>
      <sheetData sheetId="28">
        <row r="21">
          <cell r="R21">
            <v>7136.52</v>
          </cell>
        </row>
      </sheetData>
      <sheetData sheetId="29"/>
      <sheetData sheetId="30">
        <row r="21">
          <cell r="R21">
            <v>5612.49</v>
          </cell>
        </row>
      </sheetData>
      <sheetData sheetId="31"/>
      <sheetData sheetId="32">
        <row r="19">
          <cell r="S19">
            <v>45794.8</v>
          </cell>
        </row>
        <row r="20">
          <cell r="S20">
            <v>1855.36</v>
          </cell>
        </row>
        <row r="21">
          <cell r="S21">
            <v>5938.08</v>
          </cell>
        </row>
      </sheetData>
      <sheetData sheetId="3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Arkusz1"/>
      <sheetName val="P217"/>
      <sheetName val="SP30"/>
      <sheetName val="SP50"/>
      <sheetName val="Arkusz1 (2)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>
        <row r="12">
          <cell r="B12">
            <v>0</v>
          </cell>
          <cell r="C12">
            <v>0</v>
          </cell>
          <cell r="D12">
            <v>0</v>
          </cell>
          <cell r="E12">
            <v>34879</v>
          </cell>
          <cell r="F12">
            <v>0</v>
          </cell>
          <cell r="G12">
            <v>205801.71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32479.09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21479</v>
          </cell>
          <cell r="F18">
            <v>0</v>
          </cell>
          <cell r="G18">
            <v>69251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34879</v>
          </cell>
          <cell r="F22">
            <v>0</v>
          </cell>
          <cell r="G22">
            <v>205801.71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32479.09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21479</v>
          </cell>
          <cell r="F28">
            <v>0</v>
          </cell>
          <cell r="G28">
            <v>69251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2">
        <row r="12">
          <cell r="B12">
            <v>0</v>
          </cell>
          <cell r="C12">
            <v>0</v>
          </cell>
          <cell r="D12">
            <v>449809.78</v>
          </cell>
          <cell r="E12">
            <v>23781.8</v>
          </cell>
          <cell r="F12">
            <v>0</v>
          </cell>
          <cell r="G12">
            <v>241452.13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21589.95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42546.42</v>
          </cell>
          <cell r="E22">
            <v>22641.8</v>
          </cell>
          <cell r="F22">
            <v>0</v>
          </cell>
          <cell r="G22">
            <v>222923.81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11245.24</v>
          </cell>
          <cell r="E24">
            <v>630</v>
          </cell>
          <cell r="F24">
            <v>0</v>
          </cell>
          <cell r="G24">
            <v>18528.32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21589.95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3">
        <row r="12">
          <cell r="B12">
            <v>0</v>
          </cell>
          <cell r="C12">
            <v>0</v>
          </cell>
          <cell r="D12">
            <v>1494658.29</v>
          </cell>
          <cell r="E12">
            <v>40616.03</v>
          </cell>
          <cell r="F12">
            <v>0</v>
          </cell>
          <cell r="G12">
            <v>360350.63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31925.55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7439.69</v>
          </cell>
          <cell r="E18">
            <v>1232.2</v>
          </cell>
          <cell r="F18">
            <v>0</v>
          </cell>
          <cell r="G18">
            <v>25781.37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634693.22</v>
          </cell>
          <cell r="E22">
            <v>34727.18</v>
          </cell>
          <cell r="F22">
            <v>0</v>
          </cell>
          <cell r="G22">
            <v>360350.63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37086.720000000001</v>
          </cell>
          <cell r="E24">
            <v>4858.72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31925.55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7439.69</v>
          </cell>
          <cell r="E28">
            <v>1232.2</v>
          </cell>
          <cell r="F28">
            <v>0</v>
          </cell>
          <cell r="G28">
            <v>25781.37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4">
        <row r="12">
          <cell r="B12">
            <v>0</v>
          </cell>
          <cell r="C12">
            <v>0</v>
          </cell>
          <cell r="D12">
            <v>1491939.04</v>
          </cell>
          <cell r="E12">
            <v>19915.66</v>
          </cell>
          <cell r="F12">
            <v>0</v>
          </cell>
          <cell r="G12">
            <v>461328.55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52406.04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717989.36</v>
          </cell>
          <cell r="E22">
            <v>19915.66</v>
          </cell>
          <cell r="F22">
            <v>0</v>
          </cell>
          <cell r="G22">
            <v>461328.55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36196.660000000003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52406.04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5">
        <row r="12">
          <cell r="B12">
            <v>0</v>
          </cell>
          <cell r="C12">
            <v>0</v>
          </cell>
          <cell r="D12">
            <v>1271288.46</v>
          </cell>
          <cell r="E12">
            <v>28124.120000000003</v>
          </cell>
          <cell r="F12">
            <v>0</v>
          </cell>
          <cell r="G12">
            <v>413934.04000000004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17626.82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651336.19999999995</v>
          </cell>
          <cell r="E22">
            <v>28124.120000000003</v>
          </cell>
          <cell r="F22">
            <v>0</v>
          </cell>
          <cell r="G22">
            <v>413934.04000000004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31180.95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17626.82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6">
        <row r="12">
          <cell r="B12">
            <v>0</v>
          </cell>
          <cell r="C12">
            <v>0</v>
          </cell>
          <cell r="D12">
            <v>3043201.01</v>
          </cell>
          <cell r="E12">
            <v>52715.54</v>
          </cell>
          <cell r="F12">
            <v>0</v>
          </cell>
          <cell r="G12">
            <v>383326.94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13339.62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628567.30000000005</v>
          </cell>
          <cell r="E22">
            <v>33740.54</v>
          </cell>
          <cell r="F22">
            <v>0</v>
          </cell>
          <cell r="G22">
            <v>383326.94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75941.259999999995</v>
          </cell>
          <cell r="E24">
            <v>4580.18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13339.62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7">
        <row r="12">
          <cell r="B12">
            <v>0</v>
          </cell>
          <cell r="C12">
            <v>0</v>
          </cell>
          <cell r="D12">
            <v>298894.23</v>
          </cell>
          <cell r="E12">
            <v>16459.89</v>
          </cell>
          <cell r="F12">
            <v>0</v>
          </cell>
          <cell r="G12">
            <v>427959.32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14824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44211.46</v>
          </cell>
          <cell r="E22">
            <v>16459.89</v>
          </cell>
          <cell r="F22">
            <v>0</v>
          </cell>
          <cell r="G22">
            <v>427959.32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7472.36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14824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8">
        <row r="12">
          <cell r="B12">
            <v>0</v>
          </cell>
          <cell r="C12">
            <v>0</v>
          </cell>
          <cell r="D12">
            <v>1729497.5799999998</v>
          </cell>
          <cell r="E12">
            <v>35222</v>
          </cell>
          <cell r="F12">
            <v>0</v>
          </cell>
          <cell r="G12">
            <v>467683.86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17563.41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719936.29</v>
          </cell>
          <cell r="E22">
            <v>15615.09</v>
          </cell>
          <cell r="F22">
            <v>0</v>
          </cell>
          <cell r="G22">
            <v>448960.8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42194.84</v>
          </cell>
          <cell r="E24">
            <v>4931.08</v>
          </cell>
          <cell r="F24">
            <v>0</v>
          </cell>
          <cell r="G24">
            <v>5321.72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17563.41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9">
        <row r="12">
          <cell r="B12">
            <v>0</v>
          </cell>
          <cell r="C12">
            <v>0</v>
          </cell>
          <cell r="D12">
            <v>353267.08</v>
          </cell>
          <cell r="E12">
            <v>0</v>
          </cell>
          <cell r="F12">
            <v>0</v>
          </cell>
          <cell r="G12">
            <v>293269.21999999997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30315.71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48574.239999999998</v>
          </cell>
          <cell r="E22">
            <v>0</v>
          </cell>
          <cell r="F22">
            <v>0</v>
          </cell>
          <cell r="G22">
            <v>293269.21999999997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8831.68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30315.71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10">
        <row r="12">
          <cell r="B12">
            <v>0</v>
          </cell>
          <cell r="C12">
            <v>0</v>
          </cell>
          <cell r="D12">
            <v>1891311.53</v>
          </cell>
          <cell r="E12">
            <v>9058</v>
          </cell>
          <cell r="F12">
            <v>0</v>
          </cell>
          <cell r="G12">
            <v>242187.15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22114.720000000001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963787.62</v>
          </cell>
          <cell r="E22">
            <v>9058</v>
          </cell>
          <cell r="F22">
            <v>0</v>
          </cell>
          <cell r="G22">
            <v>234687.15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47262.29</v>
          </cell>
          <cell r="E24">
            <v>0</v>
          </cell>
          <cell r="F24">
            <v>0</v>
          </cell>
          <cell r="G24">
            <v>7500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22114.720000000001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11">
        <row r="12">
          <cell r="B12">
            <v>0</v>
          </cell>
          <cell r="C12">
            <v>0</v>
          </cell>
          <cell r="D12">
            <v>1202876.6499999999</v>
          </cell>
          <cell r="E12">
            <v>32085.360000000001</v>
          </cell>
          <cell r="F12">
            <v>0</v>
          </cell>
          <cell r="G12">
            <v>409030.23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24340.26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611972.42999999993</v>
          </cell>
          <cell r="E22">
            <v>32085.360000000001</v>
          </cell>
          <cell r="F22">
            <v>0</v>
          </cell>
          <cell r="G22">
            <v>409030.23199999996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29229.74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24340.26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12">
        <row r="12">
          <cell r="B12">
            <v>0</v>
          </cell>
          <cell r="C12">
            <v>0</v>
          </cell>
          <cell r="D12">
            <v>2698243.27</v>
          </cell>
          <cell r="E12">
            <v>20528.34</v>
          </cell>
          <cell r="F12">
            <v>0</v>
          </cell>
          <cell r="G12">
            <v>568449.61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34185.99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12478.68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1288817.1599999999</v>
          </cell>
          <cell r="E22">
            <v>14940.66</v>
          </cell>
          <cell r="F22">
            <v>0</v>
          </cell>
          <cell r="G22">
            <v>564568.99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67180.3</v>
          </cell>
          <cell r="E24">
            <v>2594.11</v>
          </cell>
          <cell r="F24">
            <v>0</v>
          </cell>
          <cell r="G24">
            <v>816.96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34185.99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12478.68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13"/>
      <sheetData sheetId="14">
        <row r="12">
          <cell r="B12">
            <v>0</v>
          </cell>
          <cell r="C12">
            <v>0</v>
          </cell>
          <cell r="D12">
            <v>346560.05</v>
          </cell>
          <cell r="E12">
            <v>12893.310000000001</v>
          </cell>
          <cell r="F12">
            <v>0</v>
          </cell>
          <cell r="G12">
            <v>440827.80000000005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23137.46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47652</v>
          </cell>
          <cell r="E22">
            <v>9330.18</v>
          </cell>
          <cell r="F22">
            <v>0</v>
          </cell>
          <cell r="G22">
            <v>440827.8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8664</v>
          </cell>
          <cell r="E24">
            <v>860.06</v>
          </cell>
          <cell r="F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23137.46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15">
        <row r="12">
          <cell r="B12">
            <v>0</v>
          </cell>
          <cell r="C12">
            <v>0</v>
          </cell>
          <cell r="D12">
            <v>8109621.6399999997</v>
          </cell>
          <cell r="E12">
            <v>59655.68</v>
          </cell>
          <cell r="F12">
            <v>0</v>
          </cell>
          <cell r="G12">
            <v>638226.68999999994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13114019.689999999</v>
          </cell>
          <cell r="E15">
            <v>629512.27</v>
          </cell>
          <cell r="F15">
            <v>0</v>
          </cell>
          <cell r="G15">
            <v>1043750.34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2937213.89</v>
          </cell>
          <cell r="E22">
            <v>59655.68</v>
          </cell>
          <cell r="F22">
            <v>0</v>
          </cell>
          <cell r="G22">
            <v>638226.68999999994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201856.22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878336.11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16">
        <row r="12">
          <cell r="B12">
            <v>0</v>
          </cell>
          <cell r="C12">
            <v>0</v>
          </cell>
          <cell r="D12">
            <v>8784921.4000000004</v>
          </cell>
          <cell r="E12">
            <v>0</v>
          </cell>
          <cell r="F12">
            <v>0</v>
          </cell>
          <cell r="G12">
            <v>605908.87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81467.87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5680.72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3069107.07</v>
          </cell>
          <cell r="E22">
            <v>0</v>
          </cell>
          <cell r="F22">
            <v>0</v>
          </cell>
          <cell r="G22">
            <v>605908.87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219623.03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81467.87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5680.72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17"/>
      <sheetData sheetId="18">
        <row r="12">
          <cell r="B12">
            <v>0</v>
          </cell>
          <cell r="C12">
            <v>0</v>
          </cell>
          <cell r="D12">
            <v>1584100.79</v>
          </cell>
          <cell r="E12">
            <v>217968.21999999997</v>
          </cell>
          <cell r="F12">
            <v>0</v>
          </cell>
          <cell r="G12">
            <v>1040739.01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146581.37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597745.56000000006</v>
          </cell>
          <cell r="E22">
            <v>213408.16</v>
          </cell>
          <cell r="F22">
            <v>0</v>
          </cell>
          <cell r="G22">
            <v>1040739.01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39602.519999999997</v>
          </cell>
          <cell r="E24">
            <v>1311.8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146581.37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19">
        <row r="12">
          <cell r="B12">
            <v>0</v>
          </cell>
          <cell r="C12">
            <v>0</v>
          </cell>
          <cell r="D12">
            <v>21268308.120000001</v>
          </cell>
          <cell r="E12">
            <v>14973.869999999995</v>
          </cell>
          <cell r="F12">
            <v>0</v>
          </cell>
          <cell r="G12">
            <v>734768.56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225535.01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7816333.1500000004</v>
          </cell>
          <cell r="E22">
            <v>12358.58</v>
          </cell>
          <cell r="F22">
            <v>0</v>
          </cell>
          <cell r="G22">
            <v>733041.56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527861.61</v>
          </cell>
          <cell r="E24">
            <v>752.34</v>
          </cell>
          <cell r="F24">
            <v>0</v>
          </cell>
          <cell r="G24">
            <v>1727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225535.01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20">
        <row r="12">
          <cell r="B12">
            <v>0</v>
          </cell>
          <cell r="C12">
            <v>0</v>
          </cell>
          <cell r="D12">
            <v>8613605.9499999993</v>
          </cell>
          <cell r="E12">
            <v>158043.49000000002</v>
          </cell>
          <cell r="F12">
            <v>0</v>
          </cell>
          <cell r="G12">
            <v>1247670.25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827880.34</v>
          </cell>
          <cell r="E15">
            <v>60000</v>
          </cell>
          <cell r="F15">
            <v>0</v>
          </cell>
          <cell r="G15">
            <v>209140.67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4459083.4800000004</v>
          </cell>
          <cell r="E22">
            <v>154265.01</v>
          </cell>
          <cell r="F22">
            <v>0</v>
          </cell>
          <cell r="G22">
            <v>1221603.5900000001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226233.76</v>
          </cell>
          <cell r="E24">
            <v>4473.9799999999996</v>
          </cell>
          <cell r="F24">
            <v>0</v>
          </cell>
          <cell r="G24">
            <v>9200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560.1</v>
          </cell>
          <cell r="E25">
            <v>0</v>
          </cell>
          <cell r="F25">
            <v>0</v>
          </cell>
          <cell r="G25">
            <v>209140.67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21">
        <row r="12">
          <cell r="B12">
            <v>0</v>
          </cell>
          <cell r="C12">
            <v>0</v>
          </cell>
          <cell r="D12">
            <v>18942716.720000003</v>
          </cell>
          <cell r="E12">
            <v>133155.57</v>
          </cell>
          <cell r="F12">
            <v>0</v>
          </cell>
          <cell r="G12">
            <v>802061.47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123046.61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5766902.0099999998</v>
          </cell>
          <cell r="E22">
            <v>95589.22</v>
          </cell>
          <cell r="F22">
            <v>0</v>
          </cell>
          <cell r="G22">
            <v>802061.47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473262.63</v>
          </cell>
          <cell r="E24">
            <v>15531.43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123046.61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22">
        <row r="12">
          <cell r="B12">
            <v>0</v>
          </cell>
          <cell r="C12">
            <v>0</v>
          </cell>
          <cell r="D12">
            <v>4454542.16</v>
          </cell>
          <cell r="E12">
            <v>24900</v>
          </cell>
          <cell r="F12">
            <v>0</v>
          </cell>
          <cell r="G12">
            <v>472218.1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1864104.87</v>
          </cell>
          <cell r="E15">
            <v>0</v>
          </cell>
          <cell r="F15">
            <v>0</v>
          </cell>
          <cell r="G15">
            <v>118603.24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2268002.87</v>
          </cell>
          <cell r="E22">
            <v>24900</v>
          </cell>
          <cell r="F22">
            <v>0</v>
          </cell>
          <cell r="G22">
            <v>472218.1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120317.58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118603.24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23">
        <row r="12">
          <cell r="B12">
            <v>0</v>
          </cell>
          <cell r="C12">
            <v>0</v>
          </cell>
          <cell r="D12">
            <v>7076990.0099999998</v>
          </cell>
          <cell r="E12">
            <v>78073.7</v>
          </cell>
          <cell r="F12">
            <v>0</v>
          </cell>
          <cell r="G12">
            <v>1383140.27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26885.34</v>
          </cell>
          <cell r="E15">
            <v>0</v>
          </cell>
          <cell r="F15">
            <v>0</v>
          </cell>
          <cell r="G15">
            <v>124964.83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1842472.68</v>
          </cell>
          <cell r="E22">
            <v>78073.7</v>
          </cell>
          <cell r="F22">
            <v>0</v>
          </cell>
          <cell r="G22">
            <v>1383140.27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177036.77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616.11</v>
          </cell>
          <cell r="E25">
            <v>0</v>
          </cell>
          <cell r="F25">
            <v>0</v>
          </cell>
          <cell r="G25">
            <v>124964.83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24">
        <row r="12">
          <cell r="B12">
            <v>0</v>
          </cell>
          <cell r="C12">
            <v>0</v>
          </cell>
          <cell r="D12">
            <v>1811787.0999999999</v>
          </cell>
          <cell r="E12">
            <v>22316.46</v>
          </cell>
          <cell r="F12">
            <v>0</v>
          </cell>
          <cell r="G12">
            <v>388256.96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54535.16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729299.89</v>
          </cell>
          <cell r="E22">
            <v>20008.75</v>
          </cell>
          <cell r="F22">
            <v>0</v>
          </cell>
          <cell r="G22">
            <v>388256.96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28612</v>
          </cell>
          <cell r="E24">
            <v>522.5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54535.16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25">
        <row r="12">
          <cell r="B12">
            <v>0</v>
          </cell>
          <cell r="C12">
            <v>0</v>
          </cell>
          <cell r="D12">
            <v>1368078.14</v>
          </cell>
          <cell r="E12">
            <v>7959</v>
          </cell>
          <cell r="F12">
            <v>0</v>
          </cell>
          <cell r="G12">
            <v>872553.89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30739.78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7959</v>
          </cell>
          <cell r="F18">
            <v>0</v>
          </cell>
          <cell r="G18">
            <v>81010.39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866578.69</v>
          </cell>
          <cell r="E22">
            <v>7959</v>
          </cell>
          <cell r="F22">
            <v>0</v>
          </cell>
          <cell r="G22">
            <v>872553.89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16849.23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30739.78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7959</v>
          </cell>
          <cell r="F28">
            <v>0</v>
          </cell>
          <cell r="G28">
            <v>81010.39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26">
        <row r="12">
          <cell r="B12">
            <v>0</v>
          </cell>
          <cell r="C12">
            <v>0</v>
          </cell>
          <cell r="D12">
            <v>3122777</v>
          </cell>
          <cell r="E12">
            <v>291913.64</v>
          </cell>
          <cell r="F12">
            <v>0</v>
          </cell>
          <cell r="G12">
            <v>3771959.08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80300.3</v>
          </cell>
          <cell r="E15">
            <v>17699.7</v>
          </cell>
          <cell r="F15">
            <v>0</v>
          </cell>
          <cell r="G15">
            <v>187271.76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1348058.93</v>
          </cell>
          <cell r="E22">
            <v>239314.65999999997</v>
          </cell>
          <cell r="F22">
            <v>0</v>
          </cell>
          <cell r="G22">
            <v>3771959.08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77906.58</v>
          </cell>
          <cell r="E24">
            <v>19164.510000000002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187271.76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27">
        <row r="12">
          <cell r="B12">
            <v>0</v>
          </cell>
          <cell r="C12">
            <v>0</v>
          </cell>
          <cell r="D12">
            <v>1683173.03</v>
          </cell>
          <cell r="E12">
            <v>98332.39</v>
          </cell>
          <cell r="F12">
            <v>50530</v>
          </cell>
          <cell r="G12">
            <v>2421136.87</v>
          </cell>
          <cell r="H12">
            <v>33825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18365.990000000002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33825</v>
          </cell>
        </row>
        <row r="22">
          <cell r="B22">
            <v>0</v>
          </cell>
          <cell r="C22">
            <v>0</v>
          </cell>
          <cell r="D22">
            <v>1509172.61</v>
          </cell>
          <cell r="E22">
            <v>98332.39</v>
          </cell>
          <cell r="F22">
            <v>50530</v>
          </cell>
          <cell r="G22">
            <v>2421136.87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42079.33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18365.990000000002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28">
        <row r="12">
          <cell r="B12">
            <v>0</v>
          </cell>
          <cell r="C12">
            <v>0</v>
          </cell>
          <cell r="D12">
            <v>1214247.6399999999</v>
          </cell>
          <cell r="E12">
            <v>60799.34</v>
          </cell>
          <cell r="F12">
            <v>0</v>
          </cell>
          <cell r="G12">
            <v>1045999.83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422534.52</v>
          </cell>
          <cell r="E15">
            <v>0</v>
          </cell>
          <cell r="F15">
            <v>0</v>
          </cell>
          <cell r="G15">
            <v>101128.44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330924.88</v>
          </cell>
          <cell r="E22">
            <v>60799.34</v>
          </cell>
          <cell r="F22">
            <v>0</v>
          </cell>
          <cell r="G22">
            <v>1045999.83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34072.46</v>
          </cell>
          <cell r="E24">
            <v>0</v>
          </cell>
          <cell r="F24">
            <v>0</v>
          </cell>
          <cell r="G24">
            <v>6642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616.11</v>
          </cell>
          <cell r="E25">
            <v>0</v>
          </cell>
          <cell r="F25">
            <v>0</v>
          </cell>
          <cell r="G25">
            <v>34708.44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29">
        <row r="12">
          <cell r="B12">
            <v>0</v>
          </cell>
          <cell r="C12">
            <v>0</v>
          </cell>
          <cell r="D12">
            <v>5202214.71</v>
          </cell>
          <cell r="E12">
            <v>20000</v>
          </cell>
          <cell r="F12">
            <v>0</v>
          </cell>
          <cell r="G12">
            <v>905323.46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162990.87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2983677.22</v>
          </cell>
          <cell r="E22">
            <v>20000</v>
          </cell>
          <cell r="F22">
            <v>0</v>
          </cell>
          <cell r="G22">
            <v>894471.71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130055.37</v>
          </cell>
          <cell r="E24">
            <v>0</v>
          </cell>
          <cell r="F24">
            <v>0</v>
          </cell>
          <cell r="G24">
            <v>3720.6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162990.87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30">
        <row r="12">
          <cell r="B12">
            <v>0</v>
          </cell>
          <cell r="C12">
            <v>0</v>
          </cell>
          <cell r="D12">
            <v>0</v>
          </cell>
          <cell r="E12">
            <v>7460</v>
          </cell>
          <cell r="F12">
            <v>0</v>
          </cell>
          <cell r="G12">
            <v>380725.15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46692.86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7460</v>
          </cell>
          <cell r="F22">
            <v>0</v>
          </cell>
          <cell r="G22">
            <v>380725.15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46692.86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31">
        <row r="12">
          <cell r="B12">
            <v>0</v>
          </cell>
          <cell r="C12">
            <v>0</v>
          </cell>
          <cell r="D12">
            <v>4588329.8099999996</v>
          </cell>
          <cell r="E12">
            <v>102651.55</v>
          </cell>
          <cell r="F12">
            <v>0</v>
          </cell>
          <cell r="G12">
            <v>188563.95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281237.90000000002</v>
          </cell>
          <cell r="E15">
            <v>0</v>
          </cell>
          <cell r="F15">
            <v>0</v>
          </cell>
          <cell r="G15">
            <v>178300.84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1243966.94</v>
          </cell>
          <cell r="E22">
            <v>22241.18</v>
          </cell>
          <cell r="F22">
            <v>0</v>
          </cell>
          <cell r="G22">
            <v>188563.95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117637.81</v>
          </cell>
          <cell r="E24">
            <v>10265.16</v>
          </cell>
          <cell r="F24">
            <v>0</v>
          </cell>
          <cell r="G24">
            <v>7158.59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92397.759999999995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32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33">
        <row r="12">
          <cell r="B12">
            <v>0</v>
          </cell>
          <cell r="C12">
            <v>0</v>
          </cell>
          <cell r="D12">
            <v>0</v>
          </cell>
          <cell r="E12">
            <v>399911.31</v>
          </cell>
          <cell r="F12">
            <v>67557.679999999993</v>
          </cell>
          <cell r="G12">
            <v>401498.62</v>
          </cell>
          <cell r="H12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138186.65</v>
          </cell>
          <cell r="H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275226.83</v>
          </cell>
          <cell r="F22">
            <v>67557.679999999993</v>
          </cell>
          <cell r="G22">
            <v>397562.62</v>
          </cell>
          <cell r="H22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15201.57</v>
          </cell>
          <cell r="F24">
            <v>0</v>
          </cell>
          <cell r="G24">
            <v>3936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138186.65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</sheetData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>
        <row r="12">
          <cell r="C12">
            <v>5540</v>
          </cell>
        </row>
        <row r="21">
          <cell r="C21">
            <v>5540</v>
          </cell>
        </row>
        <row r="30">
          <cell r="C30">
            <v>0</v>
          </cell>
        </row>
      </sheetData>
      <sheetData sheetId="2">
        <row r="12">
          <cell r="C12">
            <v>4604.79</v>
          </cell>
        </row>
        <row r="15">
          <cell r="C15">
            <v>2304.9</v>
          </cell>
        </row>
        <row r="21">
          <cell r="C21">
            <v>4604.79</v>
          </cell>
        </row>
        <row r="24">
          <cell r="C24">
            <v>2304.9</v>
          </cell>
        </row>
        <row r="30">
          <cell r="C30">
            <v>0</v>
          </cell>
        </row>
      </sheetData>
      <sheetData sheetId="3">
        <row r="12">
          <cell r="C12">
            <v>3388.03</v>
          </cell>
        </row>
        <row r="15">
          <cell r="C15">
            <v>500</v>
          </cell>
        </row>
        <row r="21">
          <cell r="C21">
            <v>3388.03</v>
          </cell>
        </row>
        <row r="24">
          <cell r="C24">
            <v>500</v>
          </cell>
        </row>
        <row r="30">
          <cell r="C30">
            <v>0</v>
          </cell>
        </row>
      </sheetData>
      <sheetData sheetId="4">
        <row r="12">
          <cell r="C12">
            <v>1964</v>
          </cell>
        </row>
        <row r="15">
          <cell r="C15">
            <v>0</v>
          </cell>
        </row>
        <row r="21">
          <cell r="C21">
            <v>1964</v>
          </cell>
        </row>
        <row r="24">
          <cell r="C24">
            <v>0</v>
          </cell>
        </row>
        <row r="30">
          <cell r="C30">
            <v>0</v>
          </cell>
        </row>
      </sheetData>
      <sheetData sheetId="5">
        <row r="12">
          <cell r="C12">
            <v>5020.7299999999996</v>
          </cell>
        </row>
        <row r="21">
          <cell r="C21">
            <v>5020.7299999999996</v>
          </cell>
        </row>
        <row r="30">
          <cell r="C30">
            <v>0</v>
          </cell>
        </row>
      </sheetData>
      <sheetData sheetId="6">
        <row r="12">
          <cell r="C12">
            <v>4465.8599999999997</v>
          </cell>
        </row>
        <row r="21">
          <cell r="C21">
            <v>4465.8599999999997</v>
          </cell>
        </row>
        <row r="30">
          <cell r="C30">
            <v>0</v>
          </cell>
        </row>
      </sheetData>
      <sheetData sheetId="7">
        <row r="12">
          <cell r="C12">
            <v>2300.64</v>
          </cell>
        </row>
        <row r="21">
          <cell r="C21">
            <v>2300.64</v>
          </cell>
        </row>
        <row r="30">
          <cell r="C30">
            <v>0</v>
          </cell>
        </row>
      </sheetData>
      <sheetData sheetId="8">
        <row r="12">
          <cell r="C12">
            <v>7592.14</v>
          </cell>
        </row>
        <row r="21">
          <cell r="C21">
            <v>7592.14</v>
          </cell>
        </row>
        <row r="30">
          <cell r="C30">
            <v>0</v>
          </cell>
        </row>
      </sheetData>
      <sheetData sheetId="9">
        <row r="12">
          <cell r="C12">
            <v>7225.49</v>
          </cell>
        </row>
        <row r="15">
          <cell r="C15">
            <v>2007.36</v>
          </cell>
        </row>
        <row r="21">
          <cell r="C21">
            <v>7225.49</v>
          </cell>
        </row>
        <row r="24">
          <cell r="C24">
            <v>2007.36</v>
          </cell>
        </row>
        <row r="30">
          <cell r="C30">
            <v>0</v>
          </cell>
        </row>
      </sheetData>
      <sheetData sheetId="10">
        <row r="12">
          <cell r="C12">
            <v>3116</v>
          </cell>
        </row>
        <row r="21">
          <cell r="C21">
            <v>3116</v>
          </cell>
        </row>
        <row r="30">
          <cell r="C30">
            <v>0</v>
          </cell>
        </row>
      </sheetData>
      <sheetData sheetId="11">
        <row r="12">
          <cell r="C12">
            <v>5849</v>
          </cell>
        </row>
        <row r="15">
          <cell r="C15">
            <v>3320</v>
          </cell>
        </row>
        <row r="21">
          <cell r="C21">
            <v>5849</v>
          </cell>
        </row>
        <row r="24">
          <cell r="C24">
            <v>3320</v>
          </cell>
        </row>
        <row r="30">
          <cell r="C30">
            <v>0</v>
          </cell>
        </row>
      </sheetData>
      <sheetData sheetId="12">
        <row r="12">
          <cell r="C12">
            <v>6733.62</v>
          </cell>
        </row>
        <row r="21">
          <cell r="C21">
            <v>6733.62</v>
          </cell>
        </row>
        <row r="30">
          <cell r="C30">
            <v>0</v>
          </cell>
        </row>
      </sheetData>
      <sheetData sheetId="13">
        <row r="12">
          <cell r="C12">
            <v>1350</v>
          </cell>
        </row>
        <row r="15">
          <cell r="C15">
            <v>1169</v>
          </cell>
        </row>
        <row r="21">
          <cell r="C21">
            <v>1350</v>
          </cell>
        </row>
        <row r="24">
          <cell r="C24">
            <v>1169</v>
          </cell>
        </row>
        <row r="30">
          <cell r="C30">
            <v>0</v>
          </cell>
        </row>
      </sheetData>
      <sheetData sheetId="14">
        <row r="12">
          <cell r="C12">
            <v>16663.710000000003</v>
          </cell>
        </row>
        <row r="15">
          <cell r="C15">
            <v>39593.01</v>
          </cell>
        </row>
        <row r="21">
          <cell r="C21">
            <v>16663.710000000003</v>
          </cell>
        </row>
        <row r="24">
          <cell r="C24">
            <v>39593.01</v>
          </cell>
        </row>
        <row r="30">
          <cell r="C30">
            <v>0</v>
          </cell>
        </row>
      </sheetData>
      <sheetData sheetId="15">
        <row r="12">
          <cell r="C12">
            <v>45539.22</v>
          </cell>
        </row>
        <row r="15">
          <cell r="C15">
            <v>15420</v>
          </cell>
        </row>
        <row r="21">
          <cell r="C21">
            <v>45539.22</v>
          </cell>
        </row>
        <row r="24">
          <cell r="C24">
            <v>15420</v>
          </cell>
        </row>
        <row r="30">
          <cell r="C30">
            <v>0</v>
          </cell>
        </row>
      </sheetData>
      <sheetData sheetId="16">
        <row r="12">
          <cell r="C12">
            <v>84103</v>
          </cell>
        </row>
        <row r="15">
          <cell r="C15">
            <v>13007.36</v>
          </cell>
        </row>
        <row r="21">
          <cell r="C21">
            <v>84103</v>
          </cell>
        </row>
        <row r="24">
          <cell r="C24">
            <v>13007.36</v>
          </cell>
        </row>
        <row r="30">
          <cell r="C30">
            <v>0</v>
          </cell>
        </row>
      </sheetData>
      <sheetData sheetId="17">
        <row r="12">
          <cell r="C12">
            <v>41793.26</v>
          </cell>
        </row>
        <row r="15">
          <cell r="C15">
            <v>1140</v>
          </cell>
        </row>
        <row r="21">
          <cell r="C21">
            <v>41793.26</v>
          </cell>
        </row>
        <row r="24">
          <cell r="C24">
            <v>1140</v>
          </cell>
        </row>
        <row r="30">
          <cell r="C30">
            <v>0</v>
          </cell>
        </row>
      </sheetData>
      <sheetData sheetId="18">
        <row r="12">
          <cell r="C12">
            <v>68283.56</v>
          </cell>
        </row>
        <row r="15">
          <cell r="C15">
            <v>36866.14</v>
          </cell>
        </row>
        <row r="21">
          <cell r="C21">
            <v>68283.56</v>
          </cell>
        </row>
        <row r="24">
          <cell r="C24">
            <v>36866.14</v>
          </cell>
        </row>
        <row r="30">
          <cell r="C30">
            <v>0</v>
          </cell>
        </row>
      </sheetData>
      <sheetData sheetId="19">
        <row r="12">
          <cell r="C12">
            <v>20509.009999999998</v>
          </cell>
        </row>
        <row r="21">
          <cell r="C21">
            <v>20509.009999999998</v>
          </cell>
        </row>
        <row r="30">
          <cell r="C30">
            <v>0</v>
          </cell>
        </row>
      </sheetData>
      <sheetData sheetId="20">
        <row r="12">
          <cell r="C12">
            <v>33911.370000000003</v>
          </cell>
        </row>
        <row r="15">
          <cell r="C15">
            <v>1999</v>
          </cell>
        </row>
        <row r="21">
          <cell r="C21">
            <v>33911.370000000003</v>
          </cell>
        </row>
        <row r="24">
          <cell r="C24">
            <v>1999</v>
          </cell>
        </row>
        <row r="30">
          <cell r="C30">
            <v>0</v>
          </cell>
        </row>
      </sheetData>
      <sheetData sheetId="21">
        <row r="12">
          <cell r="C12">
            <v>38147.629999999997</v>
          </cell>
        </row>
        <row r="15">
          <cell r="C15">
            <v>1476</v>
          </cell>
        </row>
        <row r="21">
          <cell r="C21">
            <v>38147.629999999997</v>
          </cell>
        </row>
        <row r="24">
          <cell r="C24">
            <v>1476</v>
          </cell>
        </row>
        <row r="30">
          <cell r="C30">
            <v>0</v>
          </cell>
        </row>
      </sheetData>
      <sheetData sheetId="22">
        <row r="12">
          <cell r="C12">
            <v>21925.79</v>
          </cell>
        </row>
        <row r="21">
          <cell r="C21">
            <v>21925.79</v>
          </cell>
        </row>
        <row r="30">
          <cell r="C30">
            <v>0</v>
          </cell>
        </row>
      </sheetData>
      <sheetData sheetId="23">
        <row r="12">
          <cell r="C12">
            <v>44329.11</v>
          </cell>
        </row>
        <row r="15">
          <cell r="C15">
            <v>7514.52</v>
          </cell>
        </row>
        <row r="17">
          <cell r="C17">
            <v>5183.78</v>
          </cell>
        </row>
        <row r="18">
          <cell r="C18">
            <v>0</v>
          </cell>
        </row>
        <row r="21">
          <cell r="C21">
            <v>44329.11</v>
          </cell>
        </row>
        <row r="24">
          <cell r="C24">
            <v>7514.52</v>
          </cell>
        </row>
        <row r="26">
          <cell r="C26">
            <v>5183.78</v>
          </cell>
        </row>
        <row r="30">
          <cell r="C30">
            <v>0</v>
          </cell>
        </row>
      </sheetData>
      <sheetData sheetId="24">
        <row r="12">
          <cell r="C12">
            <v>232048.63</v>
          </cell>
        </row>
        <row r="15">
          <cell r="C15">
            <v>4797</v>
          </cell>
        </row>
        <row r="21">
          <cell r="C21">
            <v>232048.63</v>
          </cell>
        </row>
        <row r="24">
          <cell r="C24">
            <v>4797</v>
          </cell>
        </row>
        <row r="30">
          <cell r="C30">
            <v>0</v>
          </cell>
        </row>
      </sheetData>
      <sheetData sheetId="25">
        <row r="12">
          <cell r="C12">
            <v>51453.59</v>
          </cell>
        </row>
        <row r="15">
          <cell r="C15">
            <v>634</v>
          </cell>
        </row>
        <row r="21">
          <cell r="C21">
            <v>51453.59</v>
          </cell>
        </row>
        <row r="24">
          <cell r="C24">
            <v>634</v>
          </cell>
        </row>
        <row r="30">
          <cell r="C30">
            <v>0</v>
          </cell>
        </row>
      </sheetData>
      <sheetData sheetId="26">
        <row r="12">
          <cell r="C12">
            <v>25046.98</v>
          </cell>
        </row>
        <row r="15">
          <cell r="C15">
            <v>724</v>
          </cell>
        </row>
        <row r="21">
          <cell r="C21">
            <v>25046.98</v>
          </cell>
        </row>
        <row r="24">
          <cell r="C24">
            <v>724</v>
          </cell>
        </row>
        <row r="30">
          <cell r="C30">
            <v>0</v>
          </cell>
        </row>
      </sheetData>
      <sheetData sheetId="27">
        <row r="12">
          <cell r="C12">
            <v>11316.44</v>
          </cell>
        </row>
        <row r="15">
          <cell r="C15">
            <v>1572</v>
          </cell>
        </row>
        <row r="21">
          <cell r="C21">
            <v>11316.44</v>
          </cell>
        </row>
        <row r="24">
          <cell r="C24">
            <v>1572</v>
          </cell>
        </row>
        <row r="30">
          <cell r="C30">
            <v>0</v>
          </cell>
        </row>
      </sheetData>
      <sheetData sheetId="28">
        <row r="12">
          <cell r="C12">
            <v>18252.89</v>
          </cell>
        </row>
        <row r="21">
          <cell r="C21">
            <v>18252.89</v>
          </cell>
        </row>
        <row r="30">
          <cell r="C30">
            <v>0</v>
          </cell>
        </row>
      </sheetData>
      <sheetData sheetId="29">
        <row r="12">
          <cell r="C12">
            <v>970.47</v>
          </cell>
        </row>
        <row r="15">
          <cell r="C15">
            <v>819.18</v>
          </cell>
        </row>
        <row r="21">
          <cell r="C21">
            <v>970.47</v>
          </cell>
        </row>
        <row r="24">
          <cell r="C24">
            <v>819.18</v>
          </cell>
        </row>
        <row r="30">
          <cell r="C30">
            <v>0</v>
          </cell>
        </row>
      </sheetData>
      <sheetData sheetId="30">
        <row r="12">
          <cell r="C12">
            <v>0</v>
          </cell>
        </row>
        <row r="21">
          <cell r="C21">
            <v>0</v>
          </cell>
        </row>
        <row r="30">
          <cell r="C30">
            <v>0</v>
          </cell>
        </row>
      </sheetData>
      <sheetData sheetId="31">
        <row r="12">
          <cell r="C12">
            <v>351083.59</v>
          </cell>
        </row>
        <row r="15">
          <cell r="C15">
            <v>12969.87</v>
          </cell>
        </row>
        <row r="21">
          <cell r="C21">
            <v>351083.59</v>
          </cell>
        </row>
        <row r="24">
          <cell r="C24">
            <v>12969.87</v>
          </cell>
        </row>
        <row r="26">
          <cell r="C26">
            <v>0</v>
          </cell>
        </row>
        <row r="30">
          <cell r="C30">
            <v>0</v>
          </cell>
        </row>
      </sheetData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8"/>
      <sheetName val="LO76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V34"/>
  <sheetViews>
    <sheetView topLeftCell="A13" zoomScaleNormal="100" workbookViewId="0">
      <selection activeCell="B39" sqref="B39"/>
    </sheetView>
  </sheetViews>
  <sheetFormatPr defaultColWidth="9.140625" defaultRowHeight="13.5"/>
  <cols>
    <col min="1" max="1" width="8" style="532" customWidth="1"/>
    <col min="2" max="2" width="37.5703125" style="534" customWidth="1"/>
    <col min="3" max="3" width="14.140625" style="534" customWidth="1"/>
    <col min="4" max="12" width="16.7109375" style="534" customWidth="1"/>
    <col min="13" max="16" width="14.140625" style="534" customWidth="1"/>
    <col min="17" max="17" width="14.140625" style="534" hidden="1" customWidth="1"/>
    <col min="18" max="18" width="24.28515625" style="534" customWidth="1"/>
    <col min="19" max="16384" width="9.140625" style="534"/>
  </cols>
  <sheetData>
    <row r="1" spans="1:48" ht="60.75" customHeight="1">
      <c r="B1" s="533" t="s">
        <v>0</v>
      </c>
      <c r="L1" s="891" t="s">
        <v>513</v>
      </c>
      <c r="M1" s="891"/>
      <c r="N1" s="891"/>
      <c r="O1" s="891"/>
      <c r="P1" s="891"/>
      <c r="Q1" s="892"/>
      <c r="R1" s="892"/>
    </row>
    <row r="2" spans="1:48" s="539" customFormat="1" ht="24" customHeight="1">
      <c r="A2" s="893" t="s">
        <v>514</v>
      </c>
      <c r="B2" s="893"/>
      <c r="C2" s="535"/>
      <c r="D2" s="535"/>
      <c r="E2" s="535"/>
      <c r="F2" s="535"/>
      <c r="G2" s="535"/>
      <c r="H2" s="535"/>
      <c r="I2" s="535"/>
      <c r="J2" s="535"/>
      <c r="K2" s="536"/>
      <c r="L2" s="537" t="s">
        <v>515</v>
      </c>
      <c r="M2" s="538"/>
      <c r="N2" s="538"/>
      <c r="O2" s="538"/>
      <c r="P2" s="538"/>
      <c r="Q2" s="538"/>
    </row>
    <row r="3" spans="1:48" ht="63.75" customHeight="1">
      <c r="A3" s="894" t="s">
        <v>516</v>
      </c>
      <c r="B3" s="894"/>
      <c r="C3" s="540"/>
      <c r="D3" s="540"/>
      <c r="E3" s="540"/>
      <c r="F3" s="540"/>
      <c r="G3" s="540"/>
      <c r="H3" s="540"/>
      <c r="I3" s="540"/>
      <c r="J3" s="540"/>
      <c r="K3" s="541"/>
      <c r="L3" s="895" t="s">
        <v>517</v>
      </c>
      <c r="M3" s="895"/>
      <c r="N3" s="895"/>
      <c r="O3" s="895"/>
      <c r="P3" s="895"/>
      <c r="Q3" s="895"/>
      <c r="R3" s="895"/>
    </row>
    <row r="4" spans="1:48" ht="12.2" customHeight="1">
      <c r="A4" s="894" t="s">
        <v>518</v>
      </c>
      <c r="B4" s="894"/>
      <c r="C4" s="542"/>
      <c r="D4" s="542"/>
      <c r="E4" s="542"/>
      <c r="F4" s="542"/>
      <c r="G4" s="542"/>
      <c r="H4" s="542"/>
      <c r="I4" s="542"/>
      <c r="J4" s="542"/>
      <c r="K4" s="541"/>
      <c r="L4" s="541"/>
    </row>
    <row r="5" spans="1:48" ht="78.75" customHeight="1">
      <c r="A5" s="890" t="s">
        <v>519</v>
      </c>
      <c r="B5" s="890"/>
      <c r="C5" s="890"/>
      <c r="D5" s="890"/>
      <c r="E5" s="890"/>
      <c r="F5" s="890"/>
      <c r="G5" s="890"/>
      <c r="H5" s="890"/>
      <c r="I5" s="890"/>
      <c r="J5" s="890"/>
      <c r="K5" s="890"/>
      <c r="L5" s="890"/>
      <c r="M5" s="890"/>
      <c r="N5" s="890"/>
      <c r="O5" s="890"/>
      <c r="P5" s="890"/>
      <c r="Q5" s="890"/>
      <c r="R5" s="890"/>
    </row>
    <row r="6" spans="1:48" ht="20.45" customHeight="1" thickBot="1">
      <c r="A6" s="543"/>
      <c r="B6" s="543"/>
      <c r="C6" s="543"/>
      <c r="D6" s="543"/>
      <c r="E6" s="543"/>
      <c r="F6" s="543"/>
      <c r="G6" s="543"/>
      <c r="H6" s="543"/>
      <c r="I6" s="543"/>
      <c r="J6" s="543"/>
      <c r="K6" s="543"/>
      <c r="L6" s="543"/>
      <c r="M6" s="543"/>
      <c r="N6" s="543"/>
      <c r="O6" s="543"/>
      <c r="P6" s="543"/>
      <c r="Q6" s="543"/>
    </row>
    <row r="7" spans="1:48" s="552" customFormat="1" ht="65.25" customHeight="1" thickBot="1">
      <c r="A7" s="544" t="s">
        <v>520</v>
      </c>
      <c r="B7" s="545" t="s">
        <v>521</v>
      </c>
      <c r="C7" s="546" t="s">
        <v>522</v>
      </c>
      <c r="D7" s="547" t="s">
        <v>523</v>
      </c>
      <c r="E7" s="548" t="s">
        <v>524</v>
      </c>
      <c r="F7" s="547" t="s">
        <v>525</v>
      </c>
      <c r="G7" s="547" t="s">
        <v>526</v>
      </c>
      <c r="H7" s="547" t="s">
        <v>527</v>
      </c>
      <c r="I7" s="549" t="s">
        <v>528</v>
      </c>
      <c r="J7" s="547" t="s">
        <v>529</v>
      </c>
      <c r="K7" s="548" t="s">
        <v>530</v>
      </c>
      <c r="L7" s="547" t="s">
        <v>531</v>
      </c>
      <c r="M7" s="547" t="s">
        <v>532</v>
      </c>
      <c r="N7" s="547" t="s">
        <v>533</v>
      </c>
      <c r="O7" s="547" t="s">
        <v>534</v>
      </c>
      <c r="P7" s="547" t="s">
        <v>535</v>
      </c>
      <c r="Q7" s="547" t="s">
        <v>536</v>
      </c>
      <c r="R7" s="550" t="s">
        <v>537</v>
      </c>
      <c r="S7" s="551"/>
      <c r="T7" s="551"/>
      <c r="U7" s="551"/>
      <c r="V7" s="551"/>
      <c r="W7" s="551"/>
      <c r="X7" s="551"/>
      <c r="Y7" s="551"/>
      <c r="Z7" s="551"/>
      <c r="AA7" s="551"/>
      <c r="AB7" s="551"/>
      <c r="AC7" s="551"/>
      <c r="AD7" s="551"/>
      <c r="AE7" s="551"/>
      <c r="AF7" s="551"/>
      <c r="AG7" s="551"/>
      <c r="AH7" s="551"/>
      <c r="AI7" s="551"/>
      <c r="AJ7" s="551"/>
      <c r="AK7" s="551"/>
      <c r="AL7" s="551"/>
      <c r="AM7" s="551"/>
      <c r="AN7" s="551"/>
      <c r="AO7" s="551"/>
      <c r="AP7" s="551"/>
      <c r="AQ7" s="551"/>
      <c r="AR7" s="551"/>
      <c r="AS7" s="551"/>
      <c r="AT7" s="551"/>
      <c r="AU7" s="551"/>
      <c r="AV7" s="551"/>
    </row>
    <row r="8" spans="1:48" s="561" customFormat="1" ht="12.95" customHeight="1" thickBot="1">
      <c r="A8" s="553"/>
      <c r="B8" s="554"/>
      <c r="C8" s="555"/>
      <c r="D8" s="556">
        <v>1</v>
      </c>
      <c r="E8" s="551"/>
      <c r="F8" s="556">
        <v>2</v>
      </c>
      <c r="G8" s="551"/>
      <c r="H8" s="551"/>
      <c r="I8" s="551">
        <v>3</v>
      </c>
      <c r="J8" s="557"/>
      <c r="K8" s="558">
        <v>4</v>
      </c>
      <c r="L8" s="556">
        <v>5</v>
      </c>
      <c r="M8" s="556">
        <v>6</v>
      </c>
      <c r="N8" s="556">
        <v>6</v>
      </c>
      <c r="O8" s="556">
        <v>6</v>
      </c>
      <c r="P8" s="556">
        <v>6</v>
      </c>
      <c r="Q8" s="556">
        <v>6</v>
      </c>
      <c r="R8" s="559"/>
      <c r="S8" s="560"/>
      <c r="T8" s="560"/>
      <c r="U8" s="560"/>
      <c r="V8" s="560"/>
      <c r="W8" s="560"/>
      <c r="X8" s="560"/>
      <c r="Y8" s="560"/>
      <c r="Z8" s="560"/>
      <c r="AA8" s="560"/>
      <c r="AB8" s="560"/>
      <c r="AC8" s="560"/>
      <c r="AD8" s="560"/>
      <c r="AE8" s="560"/>
      <c r="AF8" s="560"/>
      <c r="AG8" s="560"/>
      <c r="AH8" s="560"/>
      <c r="AI8" s="560"/>
      <c r="AJ8" s="560"/>
      <c r="AK8" s="560"/>
      <c r="AL8" s="560"/>
      <c r="AM8" s="560"/>
      <c r="AN8" s="560"/>
      <c r="AO8" s="560"/>
      <c r="AP8" s="560"/>
      <c r="AQ8" s="560"/>
      <c r="AR8" s="560"/>
      <c r="AS8" s="560"/>
      <c r="AT8" s="560"/>
      <c r="AU8" s="560"/>
      <c r="AV8" s="560"/>
    </row>
    <row r="9" spans="1:48" s="569" customFormat="1" ht="18.75" customHeight="1" thickBot="1">
      <c r="A9" s="562"/>
      <c r="B9" s="563" t="s">
        <v>538</v>
      </c>
      <c r="C9" s="564"/>
      <c r="D9" s="565">
        <f>D10+D11</f>
        <v>0</v>
      </c>
      <c r="E9" s="566">
        <f t="shared" ref="E9:Q9" si="0">E10+E11</f>
        <v>0</v>
      </c>
      <c r="F9" s="565">
        <f t="shared" si="0"/>
        <v>752</v>
      </c>
      <c r="G9" s="565">
        <f t="shared" si="0"/>
        <v>0</v>
      </c>
      <c r="H9" s="567">
        <f t="shared" si="0"/>
        <v>0</v>
      </c>
      <c r="I9" s="566">
        <f t="shared" si="0"/>
        <v>13177.7</v>
      </c>
      <c r="J9" s="565">
        <f t="shared" si="0"/>
        <v>187</v>
      </c>
      <c r="K9" s="567">
        <f t="shared" si="0"/>
        <v>0</v>
      </c>
      <c r="L9" s="565">
        <f t="shared" si="0"/>
        <v>0</v>
      </c>
      <c r="M9" s="565">
        <f t="shared" si="0"/>
        <v>217</v>
      </c>
      <c r="N9" s="565">
        <f t="shared" si="0"/>
        <v>0</v>
      </c>
      <c r="O9" s="565">
        <f t="shared" si="0"/>
        <v>0</v>
      </c>
      <c r="P9" s="565">
        <f t="shared" si="0"/>
        <v>530</v>
      </c>
      <c r="Q9" s="565">
        <f t="shared" si="0"/>
        <v>0</v>
      </c>
      <c r="R9" s="567">
        <f>SUM(D9:Q9)</f>
        <v>14863.7</v>
      </c>
      <c r="S9" s="568"/>
      <c r="T9" s="568"/>
      <c r="U9" s="568"/>
      <c r="V9" s="568"/>
      <c r="W9" s="568"/>
      <c r="X9" s="568"/>
      <c r="Y9" s="568"/>
      <c r="Z9" s="568"/>
      <c r="AA9" s="568"/>
      <c r="AB9" s="568"/>
      <c r="AC9" s="568"/>
      <c r="AD9" s="568"/>
      <c r="AE9" s="568"/>
      <c r="AF9" s="568"/>
      <c r="AG9" s="568"/>
      <c r="AH9" s="568"/>
      <c r="AI9" s="568"/>
      <c r="AJ9" s="568"/>
      <c r="AK9" s="568"/>
      <c r="AL9" s="568"/>
      <c r="AM9" s="568"/>
      <c r="AN9" s="568"/>
      <c r="AO9" s="568"/>
      <c r="AP9" s="568"/>
      <c r="AQ9" s="568"/>
      <c r="AR9" s="568"/>
      <c r="AS9" s="568"/>
      <c r="AT9" s="568"/>
      <c r="AU9" s="568"/>
      <c r="AV9" s="568"/>
    </row>
    <row r="10" spans="1:48" s="574" customFormat="1" ht="31.7" customHeight="1" thickBot="1">
      <c r="A10" s="570" t="s">
        <v>539</v>
      </c>
      <c r="B10" s="571" t="s">
        <v>68</v>
      </c>
      <c r="C10" s="572"/>
      <c r="D10" s="565">
        <f>SUM('[1]P-163:Poz_Dział'!D10)</f>
        <v>0</v>
      </c>
      <c r="E10" s="567">
        <f>SUM('[1]P-163:Poz_Dział'!E10)</f>
        <v>0</v>
      </c>
      <c r="F10" s="565">
        <f>SUM('[1]P-163:Poz_Dział'!F10)</f>
        <v>0</v>
      </c>
      <c r="G10" s="565">
        <f>SUM('[1]P-163:Poz_Dział'!G10)</f>
        <v>0</v>
      </c>
      <c r="H10" s="567">
        <f>SUM('[1]P-163:Poz_Dział'!H10)</f>
        <v>0</v>
      </c>
      <c r="I10" s="566">
        <f>SUM('[1]P-163:Poz_Dział'!I10)</f>
        <v>0</v>
      </c>
      <c r="J10" s="565">
        <f>SUM('[1]P-163:Poz_Dział'!J10)</f>
        <v>0</v>
      </c>
      <c r="K10" s="567">
        <f>SUM('[1]P-163:Poz_Dział'!K10)</f>
        <v>0</v>
      </c>
      <c r="L10" s="565">
        <f>SUM('[1]P-163:Poz_Dział'!L10)</f>
        <v>0</v>
      </c>
      <c r="M10" s="565">
        <f>SUM('[1]P-163:Poz_Dział'!M10)</f>
        <v>0</v>
      </c>
      <c r="N10" s="565">
        <f>SUM('[1]P-163:Poz_Dział'!N10)</f>
        <v>0</v>
      </c>
      <c r="O10" s="565">
        <f>SUM('[1]P-163:Poz_Dział'!O10)</f>
        <v>0</v>
      </c>
      <c r="P10" s="565">
        <f>SUM('[1]P-163:Poz_Dział'!P10)</f>
        <v>0</v>
      </c>
      <c r="Q10" s="565">
        <f>SUM('[1]P-163:Poz_Dział'!Q10)</f>
        <v>0</v>
      </c>
      <c r="R10" s="565">
        <f>SUM(D10:Q10)</f>
        <v>0</v>
      </c>
      <c r="S10" s="573"/>
      <c r="T10" s="573"/>
      <c r="U10" s="573"/>
      <c r="V10" s="573"/>
      <c r="W10" s="573"/>
      <c r="X10" s="573"/>
      <c r="Y10" s="573"/>
      <c r="Z10" s="573"/>
      <c r="AA10" s="573"/>
      <c r="AB10" s="573"/>
      <c r="AC10" s="573"/>
      <c r="AD10" s="573"/>
      <c r="AE10" s="573"/>
      <c r="AF10" s="573"/>
      <c r="AG10" s="573"/>
      <c r="AH10" s="573"/>
      <c r="AI10" s="573"/>
      <c r="AJ10" s="573"/>
      <c r="AK10" s="573"/>
      <c r="AL10" s="573"/>
      <c r="AM10" s="573"/>
      <c r="AN10" s="573"/>
      <c r="AO10" s="573"/>
      <c r="AP10" s="573"/>
      <c r="AQ10" s="573"/>
      <c r="AR10" s="573"/>
      <c r="AS10" s="573"/>
      <c r="AT10" s="573"/>
      <c r="AU10" s="573"/>
      <c r="AV10" s="573"/>
    </row>
    <row r="11" spans="1:48" s="574" customFormat="1" ht="36.75" customHeight="1" thickBot="1">
      <c r="A11" s="570" t="s">
        <v>540</v>
      </c>
      <c r="B11" s="571" t="s">
        <v>107</v>
      </c>
      <c r="C11" s="572"/>
      <c r="D11" s="565">
        <f>D12+D16+D20+D21</f>
        <v>0</v>
      </c>
      <c r="E11" s="567">
        <f t="shared" ref="E11:Q11" si="1">E12+E16+E20+E21</f>
        <v>0</v>
      </c>
      <c r="F11" s="565">
        <f t="shared" si="1"/>
        <v>752</v>
      </c>
      <c r="G11" s="565">
        <f t="shared" si="1"/>
        <v>0</v>
      </c>
      <c r="H11" s="567">
        <f t="shared" si="1"/>
        <v>0</v>
      </c>
      <c r="I11" s="566">
        <f t="shared" si="1"/>
        <v>13177.7</v>
      </c>
      <c r="J11" s="565">
        <f t="shared" si="1"/>
        <v>187</v>
      </c>
      <c r="K11" s="567">
        <f t="shared" si="1"/>
        <v>0</v>
      </c>
      <c r="L11" s="565">
        <f t="shared" si="1"/>
        <v>0</v>
      </c>
      <c r="M11" s="565">
        <f t="shared" si="1"/>
        <v>217</v>
      </c>
      <c r="N11" s="565">
        <f t="shared" si="1"/>
        <v>0</v>
      </c>
      <c r="O11" s="565">
        <f t="shared" si="1"/>
        <v>0</v>
      </c>
      <c r="P11" s="565">
        <f t="shared" si="1"/>
        <v>530</v>
      </c>
      <c r="Q11" s="565">
        <f t="shared" si="1"/>
        <v>0</v>
      </c>
      <c r="R11" s="575">
        <f>SUM(D11:Q11)</f>
        <v>14863.7</v>
      </c>
      <c r="S11" s="573"/>
      <c r="T11" s="573"/>
      <c r="U11" s="573"/>
      <c r="V11" s="573"/>
      <c r="W11" s="573"/>
      <c r="X11" s="573"/>
      <c r="Y11" s="573"/>
      <c r="Z11" s="573"/>
      <c r="AA11" s="573"/>
      <c r="AB11" s="573"/>
      <c r="AC11" s="573"/>
      <c r="AD11" s="573"/>
      <c r="AE11" s="573"/>
      <c r="AF11" s="573"/>
      <c r="AG11" s="573"/>
      <c r="AH11" s="573"/>
      <c r="AI11" s="573"/>
      <c r="AJ11" s="573"/>
      <c r="AK11" s="573"/>
      <c r="AL11" s="573"/>
      <c r="AM11" s="573"/>
      <c r="AN11" s="573"/>
      <c r="AO11" s="573"/>
      <c r="AP11" s="573"/>
      <c r="AQ11" s="573"/>
      <c r="AR11" s="573"/>
      <c r="AS11" s="573"/>
      <c r="AT11" s="573"/>
      <c r="AU11" s="573"/>
      <c r="AV11" s="573"/>
    </row>
    <row r="12" spans="1:48" s="583" customFormat="1" ht="15" customHeight="1" thickBot="1">
      <c r="A12" s="576" t="s">
        <v>93</v>
      </c>
      <c r="B12" s="577" t="s">
        <v>261</v>
      </c>
      <c r="C12" s="578"/>
      <c r="D12" s="579">
        <f>SUM('[1]P-163:Poz_Dział'!D12)</f>
        <v>0</v>
      </c>
      <c r="E12" s="580">
        <f>SUM('[1]P-163:Poz_Dział'!E12)</f>
        <v>0</v>
      </c>
      <c r="F12" s="579">
        <f>SUM('[1]P-163:Poz_Dział'!F12)</f>
        <v>0</v>
      </c>
      <c r="G12" s="579">
        <f>SUM('[1]P-163:Poz_Dział'!G12)</f>
        <v>0</v>
      </c>
      <c r="H12" s="581">
        <f>SUM('[1]P-163:Poz_Dział'!H12)</f>
        <v>0</v>
      </c>
      <c r="I12" s="580">
        <f>SUM('[1]P-163:Poz_Dział'!I12)</f>
        <v>0</v>
      </c>
      <c r="J12" s="579">
        <f>SUM('[1]P-163:Poz_Dział'!J12)</f>
        <v>0</v>
      </c>
      <c r="K12" s="581">
        <f>SUM('[1]P-163:Poz_Dział'!K12)</f>
        <v>0</v>
      </c>
      <c r="L12" s="579">
        <f>SUM('[1]P-163:Poz_Dział'!L12)</f>
        <v>0</v>
      </c>
      <c r="M12" s="579">
        <f>SUM('[1]P-163:Poz_Dział'!M12)</f>
        <v>0</v>
      </c>
      <c r="N12" s="579">
        <f>SUM('[1]P-163:Poz_Dział'!N12)</f>
        <v>0</v>
      </c>
      <c r="O12" s="579">
        <f>SUM('[1]P-163:Poz_Dział'!O12)</f>
        <v>0</v>
      </c>
      <c r="P12" s="579">
        <f>SUM('[1]P-163:Poz_Dział'!P12)</f>
        <v>0</v>
      </c>
      <c r="Q12" s="579">
        <f>SUM('[1]P-163:Poz_Dział'!Q12)</f>
        <v>0</v>
      </c>
      <c r="R12" s="581">
        <f>SUM(D12:Q12)</f>
        <v>0</v>
      </c>
      <c r="S12" s="582"/>
      <c r="T12" s="582"/>
      <c r="U12" s="582"/>
      <c r="V12" s="582"/>
      <c r="W12" s="582"/>
      <c r="X12" s="582"/>
      <c r="Y12" s="582"/>
      <c r="Z12" s="582"/>
      <c r="AA12" s="582"/>
      <c r="AB12" s="582"/>
      <c r="AC12" s="582"/>
      <c r="AD12" s="582"/>
      <c r="AE12" s="582"/>
      <c r="AF12" s="582"/>
      <c r="AG12" s="582"/>
      <c r="AH12" s="582"/>
      <c r="AI12" s="582"/>
      <c r="AJ12" s="582"/>
      <c r="AK12" s="582"/>
      <c r="AL12" s="582"/>
      <c r="AM12" s="582"/>
      <c r="AN12" s="582"/>
      <c r="AO12" s="582"/>
      <c r="AP12" s="582"/>
      <c r="AQ12" s="582"/>
      <c r="AR12" s="582"/>
      <c r="AS12" s="582"/>
      <c r="AT12" s="582"/>
      <c r="AU12" s="582"/>
      <c r="AV12" s="582"/>
    </row>
    <row r="13" spans="1:48" s="583" customFormat="1" ht="15" customHeight="1">
      <c r="A13" s="584"/>
      <c r="B13" s="585" t="s">
        <v>60</v>
      </c>
      <c r="C13" s="586"/>
      <c r="D13" s="587"/>
      <c r="E13" s="588"/>
      <c r="F13" s="587"/>
      <c r="G13" s="589"/>
      <c r="H13" s="590"/>
      <c r="I13" s="591"/>
      <c r="J13" s="592"/>
      <c r="K13" s="590"/>
      <c r="L13" s="587"/>
      <c r="M13" s="587"/>
      <c r="N13" s="587"/>
      <c r="O13" s="587"/>
      <c r="P13" s="587"/>
      <c r="Q13" s="587"/>
      <c r="R13" s="593"/>
      <c r="S13" s="582"/>
      <c r="T13" s="582"/>
      <c r="U13" s="582"/>
      <c r="V13" s="582"/>
      <c r="W13" s="582"/>
      <c r="X13" s="582"/>
      <c r="Y13" s="582"/>
      <c r="Z13" s="582"/>
      <c r="AA13" s="582"/>
      <c r="AB13" s="582"/>
      <c r="AC13" s="582"/>
      <c r="AD13" s="582"/>
      <c r="AE13" s="582"/>
      <c r="AF13" s="582"/>
      <c r="AG13" s="582"/>
      <c r="AH13" s="582"/>
      <c r="AI13" s="582"/>
      <c r="AJ13" s="582"/>
      <c r="AK13" s="582"/>
      <c r="AL13" s="582"/>
      <c r="AM13" s="582"/>
      <c r="AN13" s="582"/>
      <c r="AO13" s="582"/>
      <c r="AP13" s="582"/>
      <c r="AQ13" s="582"/>
      <c r="AR13" s="582"/>
      <c r="AS13" s="582"/>
      <c r="AT13" s="582"/>
      <c r="AU13" s="582"/>
      <c r="AV13" s="582"/>
    </row>
    <row r="14" spans="1:48" s="602" customFormat="1" ht="15" customHeight="1">
      <c r="A14" s="594" t="s">
        <v>541</v>
      </c>
      <c r="B14" s="595" t="s">
        <v>542</v>
      </c>
      <c r="C14" s="596"/>
      <c r="D14" s="597">
        <f>SUM('[1]P-163:Poz_Dział'!D14)</f>
        <v>0</v>
      </c>
      <c r="E14" s="598">
        <f>SUM('[1]P-163:Poz_Dział'!E14)</f>
        <v>0</v>
      </c>
      <c r="F14" s="597">
        <f>SUM('[1]P-163:Poz_Dział'!F14)</f>
        <v>0</v>
      </c>
      <c r="G14" s="597">
        <f>SUM('[1]P-163:Poz_Dział'!G14)</f>
        <v>0</v>
      </c>
      <c r="H14" s="598">
        <f>SUM('[1]P-163:Poz_Dział'!H14)</f>
        <v>0</v>
      </c>
      <c r="I14" s="599">
        <f>SUM('[1]P-163:Poz_Dział'!I14)</f>
        <v>0</v>
      </c>
      <c r="J14" s="600">
        <f>SUM('[1]P-163:Poz_Dział'!J14)</f>
        <v>0</v>
      </c>
      <c r="K14" s="598">
        <f>SUM('[1]P-163:Poz_Dział'!K14)</f>
        <v>0</v>
      </c>
      <c r="L14" s="597">
        <f>SUM('[1]P-163:Poz_Dział'!L14)</f>
        <v>0</v>
      </c>
      <c r="M14" s="597">
        <f>SUM('[1]P-163:Poz_Dział'!M14)</f>
        <v>0</v>
      </c>
      <c r="N14" s="597">
        <f>SUM('[1]P-163:Poz_Dział'!N14)</f>
        <v>0</v>
      </c>
      <c r="O14" s="597">
        <f>SUM('[1]P-163:Poz_Dział'!O14)</f>
        <v>0</v>
      </c>
      <c r="P14" s="597">
        <f>SUM('[1]P-163:Poz_Dział'!P14)</f>
        <v>0</v>
      </c>
      <c r="Q14" s="597">
        <f>SUM('[1]P-163:Poz_Dział'!Q14)</f>
        <v>0</v>
      </c>
      <c r="R14" s="598">
        <f>SUM(D14:Q14)</f>
        <v>0</v>
      </c>
      <c r="S14" s="601"/>
      <c r="T14" s="601"/>
      <c r="U14" s="601"/>
      <c r="V14" s="601"/>
      <c r="W14" s="601"/>
      <c r="X14" s="601"/>
      <c r="Y14" s="601"/>
      <c r="Z14" s="601"/>
      <c r="AA14" s="601"/>
      <c r="AB14" s="601"/>
      <c r="AC14" s="601"/>
      <c r="AD14" s="601"/>
      <c r="AE14" s="601"/>
      <c r="AF14" s="601"/>
      <c r="AG14" s="601"/>
      <c r="AH14" s="601"/>
      <c r="AI14" s="601"/>
      <c r="AJ14" s="601"/>
      <c r="AK14" s="601"/>
      <c r="AL14" s="601"/>
      <c r="AM14" s="601"/>
      <c r="AN14" s="601"/>
      <c r="AO14" s="601"/>
      <c r="AP14" s="601"/>
      <c r="AQ14" s="601"/>
      <c r="AR14" s="601"/>
      <c r="AS14" s="601"/>
      <c r="AT14" s="601"/>
      <c r="AU14" s="601"/>
      <c r="AV14" s="601"/>
    </row>
    <row r="15" spans="1:48" s="602" customFormat="1" ht="15" customHeight="1" thickBot="1">
      <c r="A15" s="603" t="s">
        <v>543</v>
      </c>
      <c r="B15" s="604" t="s">
        <v>544</v>
      </c>
      <c r="C15" s="605"/>
      <c r="D15" s="606">
        <f>SUM('[1]P-163:Poz_Dział'!D15)</f>
        <v>0</v>
      </c>
      <c r="E15" s="607">
        <f>SUM('[1]P-163:Poz_Dział'!E15)</f>
        <v>0</v>
      </c>
      <c r="F15" s="606">
        <f>SUM('[1]P-163:Poz_Dział'!F15)</f>
        <v>0</v>
      </c>
      <c r="G15" s="608">
        <f>SUM('[1]P-163:Poz_Dział'!G15)</f>
        <v>0</v>
      </c>
      <c r="H15" s="607">
        <f>SUM('[1]P-163:Poz_Dział'!H15)</f>
        <v>0</v>
      </c>
      <c r="I15" s="609">
        <f>SUM('[1]P-163:Poz_Dział'!I15)</f>
        <v>0</v>
      </c>
      <c r="J15" s="610">
        <f>SUM('[1]P-163:Poz_Dział'!J15)</f>
        <v>0</v>
      </c>
      <c r="K15" s="607">
        <f>SUM('[1]P-163:Poz_Dział'!K15)</f>
        <v>0</v>
      </c>
      <c r="L15" s="606">
        <f>SUM('[1]P-163:Poz_Dział'!L15)</f>
        <v>0</v>
      </c>
      <c r="M15" s="606">
        <f>SUM('[1]P-163:Poz_Dział'!M15)</f>
        <v>0</v>
      </c>
      <c r="N15" s="606">
        <f>SUM('[1]P-163:Poz_Dział'!N15)</f>
        <v>0</v>
      </c>
      <c r="O15" s="606">
        <f>SUM('[1]P-163:Poz_Dział'!O15)</f>
        <v>0</v>
      </c>
      <c r="P15" s="606">
        <f>SUM('[1]P-163:Poz_Dział'!P15)</f>
        <v>0</v>
      </c>
      <c r="Q15" s="606">
        <f>SUM('[1]P-163:Poz_Dział'!Q15)</f>
        <v>0</v>
      </c>
      <c r="R15" s="607">
        <f>SUM(D15:Q15)</f>
        <v>0</v>
      </c>
      <c r="S15" s="601"/>
      <c r="T15" s="601"/>
      <c r="U15" s="601"/>
      <c r="V15" s="601"/>
      <c r="W15" s="601"/>
      <c r="X15" s="601"/>
      <c r="Y15" s="601"/>
      <c r="Z15" s="601"/>
      <c r="AA15" s="601"/>
      <c r="AB15" s="601"/>
      <c r="AC15" s="601"/>
      <c r="AD15" s="601"/>
      <c r="AE15" s="601"/>
      <c r="AF15" s="601"/>
      <c r="AG15" s="601"/>
      <c r="AH15" s="601"/>
      <c r="AI15" s="601"/>
      <c r="AJ15" s="601"/>
      <c r="AK15" s="601"/>
      <c r="AL15" s="601"/>
      <c r="AM15" s="601"/>
      <c r="AN15" s="601"/>
      <c r="AO15" s="601"/>
      <c r="AP15" s="601"/>
      <c r="AQ15" s="601"/>
      <c r="AR15" s="601"/>
      <c r="AS15" s="601"/>
      <c r="AT15" s="601"/>
      <c r="AU15" s="601"/>
      <c r="AV15" s="601"/>
    </row>
    <row r="16" spans="1:48" s="583" customFormat="1" ht="14.25" customHeight="1" thickBot="1">
      <c r="A16" s="576" t="s">
        <v>94</v>
      </c>
      <c r="B16" s="577" t="s">
        <v>262</v>
      </c>
      <c r="C16" s="578"/>
      <c r="D16" s="579">
        <f>SUM('[1]P-163:Poz_Dział'!D16)</f>
        <v>0</v>
      </c>
      <c r="E16" s="581">
        <f>SUM('[1]P-163:Poz_Dział'!E16)</f>
        <v>0</v>
      </c>
      <c r="F16" s="579">
        <f>SUM('[1]P-163:Poz_Dział'!F16)</f>
        <v>0</v>
      </c>
      <c r="G16" s="579">
        <f>SUM('[1]P-163:Poz_Dział'!G16)</f>
        <v>0</v>
      </c>
      <c r="H16" s="581">
        <f>SUM('[1]P-163:Poz_Dział'!H16)</f>
        <v>0</v>
      </c>
      <c r="I16" s="580">
        <f>SUM('[1]P-163:Poz_Dział'!I16)</f>
        <v>0</v>
      </c>
      <c r="J16" s="579">
        <f>SUM('[1]P-163:Poz_Dział'!J16)</f>
        <v>0</v>
      </c>
      <c r="K16" s="581">
        <f>SUM('[1]P-163:Poz_Dział'!K16)</f>
        <v>0</v>
      </c>
      <c r="L16" s="579">
        <f>SUM('[1]P-163:Poz_Dział'!L16)</f>
        <v>0</v>
      </c>
      <c r="M16" s="579">
        <f>SUM('[1]P-163:Poz_Dział'!M16)</f>
        <v>0</v>
      </c>
      <c r="N16" s="579">
        <f>SUM('[1]P-163:Poz_Dział'!N16)</f>
        <v>0</v>
      </c>
      <c r="O16" s="579">
        <f>SUM('[1]P-163:Poz_Dział'!O16)</f>
        <v>0</v>
      </c>
      <c r="P16" s="579">
        <f>SUM('[1]P-163:Poz_Dział'!P16)</f>
        <v>0</v>
      </c>
      <c r="Q16" s="579">
        <f>SUM('[1]P-163:Poz_Dział'!Q16)</f>
        <v>0</v>
      </c>
      <c r="R16" s="581">
        <f>SUM(D16:Q16)</f>
        <v>0</v>
      </c>
      <c r="S16" s="582"/>
      <c r="T16" s="582"/>
      <c r="U16" s="582"/>
      <c r="V16" s="582"/>
      <c r="W16" s="582"/>
      <c r="X16" s="582"/>
      <c r="Y16" s="582"/>
      <c r="Z16" s="582"/>
      <c r="AA16" s="582"/>
      <c r="AB16" s="582"/>
      <c r="AC16" s="582"/>
      <c r="AD16" s="582"/>
      <c r="AE16" s="582"/>
      <c r="AF16" s="582"/>
      <c r="AG16" s="582"/>
      <c r="AH16" s="582"/>
      <c r="AI16" s="582"/>
      <c r="AJ16" s="582"/>
      <c r="AK16" s="582"/>
      <c r="AL16" s="582"/>
      <c r="AM16" s="582"/>
      <c r="AN16" s="582"/>
      <c r="AO16" s="582"/>
      <c r="AP16" s="582"/>
      <c r="AQ16" s="582"/>
      <c r="AR16" s="582"/>
      <c r="AS16" s="582"/>
      <c r="AT16" s="582"/>
      <c r="AU16" s="582"/>
      <c r="AV16" s="582"/>
    </row>
    <row r="17" spans="1:48" s="583" customFormat="1" ht="14.25" customHeight="1">
      <c r="A17" s="584"/>
      <c r="B17" s="585" t="s">
        <v>60</v>
      </c>
      <c r="C17" s="586"/>
      <c r="D17" s="587"/>
      <c r="E17" s="590"/>
      <c r="F17" s="587"/>
      <c r="G17" s="587"/>
      <c r="H17" s="590"/>
      <c r="I17" s="591"/>
      <c r="J17" s="592"/>
      <c r="K17" s="590"/>
      <c r="L17" s="587"/>
      <c r="M17" s="587"/>
      <c r="N17" s="587"/>
      <c r="O17" s="587"/>
      <c r="P17" s="587"/>
      <c r="Q17" s="587"/>
      <c r="R17" s="593"/>
      <c r="S17" s="582"/>
      <c r="T17" s="582"/>
      <c r="U17" s="582"/>
      <c r="V17" s="582"/>
      <c r="W17" s="582"/>
      <c r="X17" s="582"/>
      <c r="Y17" s="582"/>
      <c r="Z17" s="582"/>
      <c r="AA17" s="582"/>
      <c r="AB17" s="582"/>
      <c r="AC17" s="582"/>
      <c r="AD17" s="582"/>
      <c r="AE17" s="582"/>
      <c r="AF17" s="582"/>
      <c r="AG17" s="582"/>
      <c r="AH17" s="582"/>
      <c r="AI17" s="582"/>
      <c r="AJ17" s="582"/>
      <c r="AK17" s="582"/>
      <c r="AL17" s="582"/>
      <c r="AM17" s="582"/>
      <c r="AN17" s="582"/>
      <c r="AO17" s="582"/>
      <c r="AP17" s="582"/>
      <c r="AQ17" s="582"/>
      <c r="AR17" s="582"/>
      <c r="AS17" s="582"/>
      <c r="AT17" s="582"/>
      <c r="AU17" s="582"/>
      <c r="AV17" s="582"/>
    </row>
    <row r="18" spans="1:48" s="602" customFormat="1" ht="15" customHeight="1">
      <c r="A18" s="594" t="s">
        <v>545</v>
      </c>
      <c r="B18" s="595" t="s">
        <v>542</v>
      </c>
      <c r="C18" s="596"/>
      <c r="D18" s="597">
        <f>SUM('[1]P-163:Poz_Dział'!D18)</f>
        <v>0</v>
      </c>
      <c r="E18" s="598">
        <f>SUM('[1]P-163:Poz_Dział'!E18)</f>
        <v>0</v>
      </c>
      <c r="F18" s="597">
        <f>SUM('[1]P-163:Poz_Dział'!F18)</f>
        <v>0</v>
      </c>
      <c r="G18" s="597">
        <f>SUM('[1]P-163:Poz_Dział'!G18)</f>
        <v>0</v>
      </c>
      <c r="H18" s="598">
        <f>SUM('[1]P-163:Poz_Dział'!H18)</f>
        <v>0</v>
      </c>
      <c r="I18" s="599">
        <f>SUM('[1]P-163:Poz_Dział'!I18)</f>
        <v>0</v>
      </c>
      <c r="J18" s="600">
        <f>SUM('[1]P-163:Poz_Dział'!J18)</f>
        <v>0</v>
      </c>
      <c r="K18" s="598">
        <f>SUM('[1]P-163:Poz_Dział'!K18)</f>
        <v>0</v>
      </c>
      <c r="L18" s="597">
        <f>SUM('[1]P-163:Poz_Dział'!L18)</f>
        <v>0</v>
      </c>
      <c r="M18" s="597">
        <f>SUM('[1]P-163:Poz_Dział'!M18)</f>
        <v>0</v>
      </c>
      <c r="N18" s="597">
        <f>SUM('[1]P-163:Poz_Dział'!N18)</f>
        <v>0</v>
      </c>
      <c r="O18" s="597">
        <f>SUM('[1]P-163:Poz_Dział'!O18)</f>
        <v>0</v>
      </c>
      <c r="P18" s="597">
        <f>SUM('[1]P-163:Poz_Dział'!P18)</f>
        <v>0</v>
      </c>
      <c r="Q18" s="597">
        <f>SUM('[1]P-163:Poz_Dział'!Q18)</f>
        <v>0</v>
      </c>
      <c r="R18" s="598">
        <f>SUM(D18:Q18)</f>
        <v>0</v>
      </c>
      <c r="S18" s="601"/>
      <c r="T18" s="601"/>
      <c r="U18" s="601"/>
      <c r="V18" s="601"/>
      <c r="W18" s="601"/>
      <c r="X18" s="601"/>
      <c r="Y18" s="601"/>
      <c r="Z18" s="601"/>
      <c r="AA18" s="601"/>
      <c r="AB18" s="601"/>
      <c r="AC18" s="601"/>
      <c r="AD18" s="601"/>
      <c r="AE18" s="601"/>
      <c r="AF18" s="601"/>
      <c r="AG18" s="601"/>
      <c r="AH18" s="601"/>
      <c r="AI18" s="601"/>
      <c r="AJ18" s="601"/>
      <c r="AK18" s="601"/>
      <c r="AL18" s="601"/>
      <c r="AM18" s="601"/>
      <c r="AN18" s="601"/>
      <c r="AO18" s="601"/>
      <c r="AP18" s="601"/>
      <c r="AQ18" s="601"/>
      <c r="AR18" s="601"/>
      <c r="AS18" s="601"/>
      <c r="AT18" s="601"/>
      <c r="AU18" s="601"/>
      <c r="AV18" s="601"/>
    </row>
    <row r="19" spans="1:48" s="602" customFormat="1" ht="15" customHeight="1" thickBot="1">
      <c r="A19" s="603" t="s">
        <v>546</v>
      </c>
      <c r="B19" s="604" t="s">
        <v>544</v>
      </c>
      <c r="C19" s="605"/>
      <c r="D19" s="606">
        <f>SUM('[1]P-163:Poz_Dział'!D19)</f>
        <v>0</v>
      </c>
      <c r="E19" s="607">
        <f>SUM('[1]P-163:Poz_Dział'!E19)</f>
        <v>0</v>
      </c>
      <c r="F19" s="606">
        <f>SUM('[1]P-163:Poz_Dział'!F19)</f>
        <v>0</v>
      </c>
      <c r="G19" s="606">
        <f>SUM('[1]P-163:Poz_Dział'!G19)</f>
        <v>0</v>
      </c>
      <c r="H19" s="607">
        <f>SUM('[1]P-163:Poz_Dział'!H19)</f>
        <v>0</v>
      </c>
      <c r="I19" s="609">
        <f>SUM('[1]P-163:Poz_Dział'!I19)</f>
        <v>0</v>
      </c>
      <c r="J19" s="610">
        <f>SUM('[1]P-163:Poz_Dział'!J19)</f>
        <v>0</v>
      </c>
      <c r="K19" s="607">
        <f>SUM('[1]P-163:Poz_Dział'!K19)</f>
        <v>0</v>
      </c>
      <c r="L19" s="606">
        <f>SUM('[1]P-163:Poz_Dział'!L19)</f>
        <v>0</v>
      </c>
      <c r="M19" s="606">
        <f>SUM('[1]P-163:Poz_Dział'!M19)</f>
        <v>0</v>
      </c>
      <c r="N19" s="606">
        <f>SUM('[1]P-163:Poz_Dział'!N19)</f>
        <v>0</v>
      </c>
      <c r="O19" s="606">
        <f>SUM('[1]P-163:Poz_Dział'!O19)</f>
        <v>0</v>
      </c>
      <c r="P19" s="606">
        <f>SUM('[1]P-163:Poz_Dział'!P19)</f>
        <v>0</v>
      </c>
      <c r="Q19" s="606">
        <f>SUM('[1]P-163:Poz_Dział'!Q19)</f>
        <v>0</v>
      </c>
      <c r="R19" s="607">
        <f>SUM(D19:Q19)</f>
        <v>0</v>
      </c>
      <c r="S19" s="601"/>
      <c r="T19" s="601"/>
      <c r="U19" s="601"/>
      <c r="V19" s="601"/>
      <c r="W19" s="601"/>
      <c r="X19" s="601"/>
      <c r="Y19" s="601"/>
      <c r="Z19" s="601"/>
      <c r="AA19" s="601"/>
      <c r="AB19" s="601"/>
      <c r="AC19" s="601"/>
      <c r="AD19" s="601"/>
      <c r="AE19" s="601"/>
      <c r="AF19" s="601"/>
      <c r="AG19" s="601"/>
      <c r="AH19" s="601"/>
      <c r="AI19" s="601"/>
      <c r="AJ19" s="601"/>
      <c r="AK19" s="601"/>
      <c r="AL19" s="601"/>
      <c r="AM19" s="601"/>
      <c r="AN19" s="601"/>
      <c r="AO19" s="601"/>
      <c r="AP19" s="601"/>
      <c r="AQ19" s="601"/>
      <c r="AR19" s="601"/>
      <c r="AS19" s="601"/>
      <c r="AT19" s="601"/>
      <c r="AU19" s="601"/>
      <c r="AV19" s="601"/>
    </row>
    <row r="20" spans="1:48" s="583" customFormat="1" ht="32.25" customHeight="1" thickBot="1">
      <c r="A20" s="576" t="s">
        <v>436</v>
      </c>
      <c r="B20" s="577" t="s">
        <v>263</v>
      </c>
      <c r="C20" s="578"/>
      <c r="D20" s="579">
        <f>SUM('[1]P-163:Poz_Dział'!D20)</f>
        <v>0</v>
      </c>
      <c r="E20" s="581">
        <f>SUM('[1]P-163:Poz_Dział'!E20)</f>
        <v>0</v>
      </c>
      <c r="F20" s="579">
        <f>SUM('[1]P-163:Poz_Dział'!F20)</f>
        <v>0</v>
      </c>
      <c r="G20" s="579">
        <f>SUM('[1]P-163:Poz_Dział'!G20)</f>
        <v>0</v>
      </c>
      <c r="H20" s="581">
        <f>SUM('[1]P-163:Poz_Dział'!H20)</f>
        <v>0</v>
      </c>
      <c r="I20" s="580">
        <f>SUM('[1]P-163:Poz_Dział'!I20)</f>
        <v>0</v>
      </c>
      <c r="J20" s="579">
        <f>SUM('[1]P-163:Poz_Dział'!J20)</f>
        <v>0</v>
      </c>
      <c r="K20" s="581">
        <f>SUM('[1]P-163:Poz_Dział'!K20)</f>
        <v>0</v>
      </c>
      <c r="L20" s="579">
        <f>SUM('[1]P-163:Poz_Dział'!L20)</f>
        <v>0</v>
      </c>
      <c r="M20" s="579">
        <f>SUM('[1]P-163:Poz_Dział'!M20)</f>
        <v>0</v>
      </c>
      <c r="N20" s="579">
        <f>SUM('[1]P-163:Poz_Dział'!N20)</f>
        <v>0</v>
      </c>
      <c r="O20" s="579">
        <f>SUM('[1]P-163:Poz_Dział'!O20)</f>
        <v>0</v>
      </c>
      <c r="P20" s="579">
        <f>SUM('[1]P-163:Poz_Dział'!P20)</f>
        <v>0</v>
      </c>
      <c r="Q20" s="579">
        <f>SUM('[1]P-163:Poz_Dział'!Q20)</f>
        <v>0</v>
      </c>
      <c r="R20" s="581">
        <f>SUM(D20:Q20)</f>
        <v>0</v>
      </c>
      <c r="S20" s="582"/>
      <c r="T20" s="582"/>
      <c r="U20" s="582"/>
      <c r="V20" s="582"/>
      <c r="W20" s="582"/>
      <c r="X20" s="582"/>
      <c r="Y20" s="582"/>
      <c r="Z20" s="582"/>
      <c r="AA20" s="582"/>
      <c r="AB20" s="582"/>
      <c r="AC20" s="582"/>
      <c r="AD20" s="582"/>
      <c r="AE20" s="582"/>
      <c r="AF20" s="582"/>
      <c r="AG20" s="582"/>
      <c r="AH20" s="582"/>
      <c r="AI20" s="582"/>
      <c r="AJ20" s="582"/>
      <c r="AK20" s="582"/>
      <c r="AL20" s="582"/>
      <c r="AM20" s="582"/>
      <c r="AN20" s="582"/>
      <c r="AO20" s="582"/>
      <c r="AP20" s="582"/>
      <c r="AQ20" s="582"/>
      <c r="AR20" s="582"/>
      <c r="AS20" s="582"/>
      <c r="AT20" s="582"/>
      <c r="AU20" s="582"/>
      <c r="AV20" s="582"/>
    </row>
    <row r="21" spans="1:48" s="583" customFormat="1" ht="16.5" thickBot="1">
      <c r="A21" s="576" t="s">
        <v>437</v>
      </c>
      <c r="B21" s="577" t="s">
        <v>547</v>
      </c>
      <c r="C21" s="578" t="s">
        <v>548</v>
      </c>
      <c r="D21" s="579">
        <f>SUM('[1]P-163:Poz_Dział'!D21)</f>
        <v>0</v>
      </c>
      <c r="E21" s="579">
        <f>SUM('[1]P-163:Poz_Dział'!E21)</f>
        <v>0</v>
      </c>
      <c r="F21" s="579">
        <f>SUM('[1]P-163:Poz_Dział'!F21)</f>
        <v>752</v>
      </c>
      <c r="G21" s="579">
        <f>SUM('[1]P-163:Poz_Dział'!G21)</f>
        <v>0</v>
      </c>
      <c r="H21" s="579">
        <f>SUM('[1]P-163:Poz_Dział'!H21)</f>
        <v>0</v>
      </c>
      <c r="I21" s="579">
        <f>SUM('[1]P-163:Poz_Dział'!I21)</f>
        <v>13177.7</v>
      </c>
      <c r="J21" s="579">
        <f>SUM('[1]P-163:Poz_Dział'!J21)</f>
        <v>187</v>
      </c>
      <c r="K21" s="579">
        <f>SUM('[1]P-163:Poz_Dział'!K21)</f>
        <v>0</v>
      </c>
      <c r="L21" s="579">
        <f>SUM('[1]P-163:Poz_Dział'!L21)</f>
        <v>0</v>
      </c>
      <c r="M21" s="579">
        <f>SUM('[1]P-163:Poz_Dział'!M21)</f>
        <v>217</v>
      </c>
      <c r="N21" s="579">
        <f>SUM('[1]P-163:Poz_Dział'!N21)</f>
        <v>0</v>
      </c>
      <c r="O21" s="579">
        <f>SUM('[1]P-163:Poz_Dział'!O21)</f>
        <v>0</v>
      </c>
      <c r="P21" s="579">
        <f>SUM('[1]P-163:Poz_Dział'!P21)</f>
        <v>530</v>
      </c>
      <c r="Q21" s="579">
        <f>SUM('[1]P-163:Poz_Dział'!Q21)</f>
        <v>0</v>
      </c>
      <c r="R21" s="581">
        <f>SUM(D21:Q21)</f>
        <v>14863.7</v>
      </c>
      <c r="S21" s="582"/>
      <c r="T21" s="582"/>
      <c r="U21" s="582"/>
      <c r="V21" s="582"/>
      <c r="W21" s="582"/>
      <c r="X21" s="582"/>
      <c r="Y21" s="582"/>
      <c r="Z21" s="582"/>
      <c r="AA21" s="582"/>
      <c r="AB21" s="582"/>
      <c r="AC21" s="582"/>
      <c r="AD21" s="582"/>
      <c r="AE21" s="582"/>
      <c r="AF21" s="582"/>
      <c r="AG21" s="582"/>
      <c r="AH21" s="582"/>
      <c r="AI21" s="582"/>
      <c r="AJ21" s="582"/>
      <c r="AK21" s="582"/>
      <c r="AL21" s="582"/>
      <c r="AM21" s="582"/>
      <c r="AN21" s="582"/>
      <c r="AO21" s="582"/>
      <c r="AP21" s="582"/>
      <c r="AQ21" s="582"/>
      <c r="AR21" s="582"/>
      <c r="AS21" s="582"/>
      <c r="AT21" s="582"/>
      <c r="AU21" s="582"/>
      <c r="AV21" s="582"/>
    </row>
    <row r="22" spans="1:48" s="583" customFormat="1" ht="15.75">
      <c r="A22" s="584"/>
      <c r="B22" s="585" t="s">
        <v>60</v>
      </c>
      <c r="C22" s="586"/>
      <c r="D22" s="587"/>
      <c r="E22" s="590"/>
      <c r="F22" s="587"/>
      <c r="G22" s="587"/>
      <c r="H22" s="590"/>
      <c r="I22" s="591"/>
      <c r="J22" s="592"/>
      <c r="K22" s="590"/>
      <c r="L22" s="587"/>
      <c r="M22" s="587"/>
      <c r="N22" s="587"/>
      <c r="O22" s="587"/>
      <c r="P22" s="587"/>
      <c r="Q22" s="587"/>
      <c r="R22" s="593"/>
      <c r="S22" s="582"/>
      <c r="T22" s="582"/>
      <c r="U22" s="582"/>
      <c r="V22" s="582"/>
      <c r="W22" s="582"/>
      <c r="X22" s="582"/>
      <c r="Y22" s="582"/>
      <c r="Z22" s="582"/>
      <c r="AA22" s="582"/>
      <c r="AB22" s="582"/>
      <c r="AC22" s="582"/>
      <c r="AD22" s="582"/>
      <c r="AE22" s="582"/>
      <c r="AF22" s="582"/>
      <c r="AG22" s="582"/>
      <c r="AH22" s="582"/>
      <c r="AI22" s="582"/>
      <c r="AJ22" s="582"/>
      <c r="AK22" s="582"/>
      <c r="AL22" s="582"/>
      <c r="AM22" s="582"/>
      <c r="AN22" s="582"/>
      <c r="AO22" s="582"/>
      <c r="AP22" s="582"/>
      <c r="AQ22" s="582"/>
      <c r="AR22" s="582"/>
      <c r="AS22" s="582"/>
      <c r="AT22" s="582"/>
      <c r="AU22" s="582"/>
      <c r="AV22" s="582"/>
    </row>
    <row r="23" spans="1:48" s="602" customFormat="1" ht="15">
      <c r="A23" s="594" t="s">
        <v>549</v>
      </c>
      <c r="B23" s="595" t="s">
        <v>542</v>
      </c>
      <c r="C23" s="596"/>
      <c r="D23" s="597">
        <f>SUM('[1]P-163:Poz_Dział'!D23)</f>
        <v>0</v>
      </c>
      <c r="E23" s="598">
        <f>SUM('[1]P-163:Poz_Dział'!E23)</f>
        <v>0</v>
      </c>
      <c r="F23" s="597">
        <f>SUM('[1]P-163:Poz_Dział'!F23)</f>
        <v>0</v>
      </c>
      <c r="G23" s="597">
        <f>SUM('[1]P-163:Poz_Dział'!G23)</f>
        <v>0</v>
      </c>
      <c r="H23" s="598">
        <f>SUM('[1]P-163:Poz_Dział'!H23)</f>
        <v>0</v>
      </c>
      <c r="I23" s="599">
        <f>SUM('[1]P-163:Poz_Dział'!I23)</f>
        <v>0</v>
      </c>
      <c r="J23" s="610">
        <f>SUM('[1]P-163:Poz_Dział'!J23)</f>
        <v>0</v>
      </c>
      <c r="K23" s="598">
        <f>SUM('[1]P-163:Poz_Dział'!K23)</f>
        <v>0</v>
      </c>
      <c r="L23" s="597">
        <f>SUM('[1]P-163:Poz_Dział'!L23)</f>
        <v>0</v>
      </c>
      <c r="M23" s="597">
        <f>SUM('[1]P-163:Poz_Dział'!M23)</f>
        <v>0</v>
      </c>
      <c r="N23" s="597">
        <f>SUM('[1]P-163:Poz_Dział'!N23)</f>
        <v>0</v>
      </c>
      <c r="O23" s="597">
        <f>SUM('[1]P-163:Poz_Dział'!O23)</f>
        <v>0</v>
      </c>
      <c r="P23" s="597">
        <f>SUM('[1]P-163:Poz_Dział'!P23)</f>
        <v>0</v>
      </c>
      <c r="Q23" s="597">
        <f>SUM('[1]P-163:Poz_Dział'!Q23)</f>
        <v>0</v>
      </c>
      <c r="R23" s="598">
        <f>SUM(D23:Q23)</f>
        <v>0</v>
      </c>
      <c r="S23" s="601"/>
      <c r="T23" s="601"/>
      <c r="U23" s="601"/>
      <c r="V23" s="601"/>
      <c r="W23" s="601"/>
      <c r="X23" s="601"/>
      <c r="Y23" s="601"/>
      <c r="Z23" s="601"/>
      <c r="AA23" s="601"/>
      <c r="AB23" s="601"/>
      <c r="AC23" s="601"/>
      <c r="AD23" s="601"/>
      <c r="AE23" s="601"/>
      <c r="AF23" s="601"/>
      <c r="AG23" s="601"/>
      <c r="AH23" s="601"/>
      <c r="AI23" s="601"/>
      <c r="AJ23" s="601"/>
      <c r="AK23" s="601"/>
      <c r="AL23" s="601"/>
      <c r="AM23" s="601"/>
      <c r="AN23" s="601"/>
      <c r="AO23" s="601"/>
      <c r="AP23" s="601"/>
      <c r="AQ23" s="601"/>
      <c r="AR23" s="601"/>
      <c r="AS23" s="601"/>
      <c r="AT23" s="601"/>
      <c r="AU23" s="601"/>
      <c r="AV23" s="601"/>
    </row>
    <row r="24" spans="1:48" s="602" customFormat="1" ht="15" customHeight="1" thickBot="1">
      <c r="A24" s="611" t="s">
        <v>550</v>
      </c>
      <c r="B24" s="612" t="s">
        <v>544</v>
      </c>
      <c r="C24" s="613"/>
      <c r="D24" s="608">
        <f>SUM('[1]P-163:Poz_Dział'!D24)</f>
        <v>0</v>
      </c>
      <c r="E24" s="614">
        <f>SUM('[1]P-163:Poz_Dział'!E24)</f>
        <v>0</v>
      </c>
      <c r="F24" s="608">
        <f>SUM('[1]P-163:Poz_Dział'!F24)</f>
        <v>0</v>
      </c>
      <c r="G24" s="608">
        <f>SUM('[1]P-163:Poz_Dział'!G24)</f>
        <v>0</v>
      </c>
      <c r="H24" s="614">
        <f>SUM('[1]P-163:Poz_Dział'!H24)</f>
        <v>0</v>
      </c>
      <c r="I24" s="615">
        <f>SUM('[1]P-163:Poz_Dział'!I24)</f>
        <v>0</v>
      </c>
      <c r="J24" s="616">
        <f>SUM('[1]P-163:Poz_Dział'!J24)</f>
        <v>0</v>
      </c>
      <c r="K24" s="614">
        <f>SUM('[1]P-163:Poz_Dział'!K24)</f>
        <v>0</v>
      </c>
      <c r="L24" s="608">
        <f>SUM('[1]P-163:Poz_Dział'!L24)</f>
        <v>0</v>
      </c>
      <c r="M24" s="608">
        <f>SUM('[1]P-163:Poz_Dział'!M24)</f>
        <v>0</v>
      </c>
      <c r="N24" s="608">
        <f>SUM('[1]P-163:Poz_Dział'!N24)</f>
        <v>0</v>
      </c>
      <c r="O24" s="608">
        <f>SUM('[1]P-163:Poz_Dział'!O24)</f>
        <v>0</v>
      </c>
      <c r="P24" s="608">
        <f>SUM('[1]P-163:Poz_Dział'!P24)</f>
        <v>0</v>
      </c>
      <c r="Q24" s="608">
        <f>SUM('[1]P-163:Poz_Dział'!Q24)</f>
        <v>0</v>
      </c>
      <c r="R24" s="614">
        <f>SUM(D24:Q24)</f>
        <v>0</v>
      </c>
      <c r="S24" s="601"/>
      <c r="T24" s="601"/>
      <c r="U24" s="601"/>
      <c r="V24" s="601"/>
      <c r="W24" s="601"/>
      <c r="X24" s="601"/>
      <c r="Y24" s="601"/>
      <c r="Z24" s="601"/>
      <c r="AA24" s="601"/>
      <c r="AB24" s="601"/>
      <c r="AC24" s="601"/>
      <c r="AD24" s="601"/>
      <c r="AE24" s="601"/>
      <c r="AF24" s="601"/>
      <c r="AG24" s="601"/>
      <c r="AH24" s="601"/>
      <c r="AI24" s="601"/>
      <c r="AJ24" s="601"/>
      <c r="AK24" s="601"/>
      <c r="AL24" s="601"/>
      <c r="AM24" s="601"/>
      <c r="AN24" s="601"/>
      <c r="AO24" s="601"/>
      <c r="AP24" s="601"/>
      <c r="AQ24" s="601"/>
      <c r="AR24" s="601"/>
      <c r="AS24" s="601"/>
      <c r="AT24" s="601"/>
      <c r="AU24" s="601"/>
      <c r="AV24" s="601"/>
    </row>
    <row r="25" spans="1:48" s="618" customFormat="1">
      <c r="A25" s="617"/>
      <c r="D25" s="618" t="s">
        <v>83</v>
      </c>
    </row>
    <row r="26" spans="1:48" s="618" customFormat="1" ht="15">
      <c r="A26" s="896" t="s">
        <v>551</v>
      </c>
      <c r="B26" s="896"/>
      <c r="C26" s="619"/>
      <c r="D26" s="620"/>
      <c r="E26" s="620"/>
      <c r="F26" s="621"/>
      <c r="G26" s="621"/>
      <c r="H26" s="621"/>
      <c r="I26" s="620"/>
      <c r="J26" s="620"/>
      <c r="K26" s="620"/>
    </row>
    <row r="27" spans="1:48" s="618" customFormat="1">
      <c r="A27" s="622"/>
      <c r="B27" s="195"/>
      <c r="C27" s="195"/>
      <c r="D27" s="195"/>
      <c r="E27" s="195"/>
      <c r="F27" s="623"/>
      <c r="G27" s="623"/>
      <c r="H27" s="623"/>
      <c r="I27" s="624"/>
      <c r="J27" s="624"/>
      <c r="K27" s="195"/>
    </row>
    <row r="28" spans="1:48" s="618" customFormat="1" ht="14.25">
      <c r="A28" s="617"/>
      <c r="B28" s="625"/>
      <c r="C28" s="625"/>
      <c r="D28" s="626"/>
      <c r="E28" s="626"/>
      <c r="F28" s="626"/>
      <c r="G28" s="626"/>
      <c r="H28" s="626"/>
      <c r="I28" s="627"/>
      <c r="J28" s="627"/>
      <c r="K28" s="626"/>
    </row>
    <row r="29" spans="1:48" s="618" customFormat="1" ht="14.25">
      <c r="A29" s="617"/>
      <c r="B29" s="625"/>
      <c r="C29" s="625"/>
      <c r="D29" s="626"/>
      <c r="E29" s="626"/>
      <c r="F29" s="626"/>
      <c r="G29" s="626"/>
      <c r="H29" s="626"/>
      <c r="I29" s="627"/>
      <c r="J29" s="627"/>
      <c r="K29" s="626"/>
    </row>
    <row r="30" spans="1:48" s="618" customFormat="1" ht="14.25">
      <c r="A30" s="617"/>
      <c r="B30" s="625"/>
      <c r="C30" s="625"/>
      <c r="D30" s="626"/>
      <c r="E30" s="626"/>
      <c r="F30" s="626"/>
      <c r="G30" s="626"/>
      <c r="H30" s="626"/>
      <c r="I30" s="627"/>
      <c r="J30" s="627"/>
      <c r="K30" s="626"/>
    </row>
    <row r="31" spans="1:48" ht="18.75" customHeight="1">
      <c r="A31" s="628"/>
      <c r="B31" s="541"/>
      <c r="C31" s="541"/>
      <c r="D31" s="561"/>
      <c r="E31" s="561"/>
      <c r="F31" s="561"/>
      <c r="G31" s="561"/>
      <c r="H31" s="561"/>
      <c r="K31" s="541"/>
      <c r="L31" s="629"/>
      <c r="M31" s="541"/>
      <c r="N31" s="541"/>
      <c r="O31" s="541"/>
      <c r="P31" s="541"/>
      <c r="Q31" s="541"/>
    </row>
    <row r="32" spans="1:48" ht="12.95" customHeight="1">
      <c r="A32" s="532" t="s">
        <v>552</v>
      </c>
      <c r="F32" s="897" t="s">
        <v>30</v>
      </c>
      <c r="G32" s="897"/>
      <c r="H32" s="897"/>
      <c r="I32" s="897"/>
      <c r="J32" s="532"/>
      <c r="K32" s="541"/>
      <c r="L32" s="898"/>
      <c r="M32" s="898"/>
      <c r="N32" s="898"/>
      <c r="O32" s="898"/>
      <c r="P32" s="898"/>
      <c r="Q32" s="898"/>
    </row>
    <row r="33" spans="1:17" ht="27.2" customHeight="1">
      <c r="A33" s="552" t="s">
        <v>259</v>
      </c>
      <c r="B33" s="561"/>
      <c r="C33" s="541"/>
      <c r="F33" s="899" t="s">
        <v>177</v>
      </c>
      <c r="G33" s="899"/>
      <c r="H33" s="899"/>
      <c r="I33" s="899"/>
      <c r="J33" s="552"/>
      <c r="L33" s="898"/>
      <c r="M33" s="898"/>
      <c r="N33" s="898"/>
      <c r="O33" s="898"/>
      <c r="P33" s="898"/>
      <c r="Q33" s="898"/>
    </row>
    <row r="34" spans="1:17" ht="13.7" customHeight="1"/>
  </sheetData>
  <mergeCells count="11">
    <mergeCell ref="A26:B26"/>
    <mergeCell ref="F32:I32"/>
    <mergeCell ref="L32:Q32"/>
    <mergeCell ref="F33:I33"/>
    <mergeCell ref="L33:Q33"/>
    <mergeCell ref="A5:R5"/>
    <mergeCell ref="L1:R1"/>
    <mergeCell ref="A2:B2"/>
    <mergeCell ref="A3:B3"/>
    <mergeCell ref="L3:R3"/>
    <mergeCell ref="A4:B4"/>
  </mergeCells>
  <pageMargins left="0.47244094488188981" right="0.39370078740157483" top="0.98425196850393704" bottom="0.98425196850393704" header="0.51181102362204722" footer="0.51181102362204722"/>
  <pageSetup paperSize="9" scale="47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F133"/>
  <sheetViews>
    <sheetView topLeftCell="O13" zoomScaleNormal="100" workbookViewId="0">
      <selection activeCell="V39" sqref="V39"/>
    </sheetView>
  </sheetViews>
  <sheetFormatPr defaultColWidth="9.140625" defaultRowHeight="15.75"/>
  <cols>
    <col min="1" max="1" width="5.85546875" style="847" customWidth="1"/>
    <col min="2" max="2" width="22" style="797" customWidth="1"/>
    <col min="3" max="3" width="32" style="797" customWidth="1"/>
    <col min="4" max="21" width="13.7109375" style="848" customWidth="1"/>
    <col min="22" max="22" width="13.7109375" style="797" customWidth="1"/>
    <col min="23" max="23" width="13.7109375" style="848" customWidth="1"/>
    <col min="24" max="24" width="13.7109375" style="797" customWidth="1"/>
    <col min="25" max="28" width="13.7109375" style="848" customWidth="1"/>
    <col min="29" max="29" width="15" style="848" customWidth="1"/>
    <col min="30" max="30" width="13.7109375" style="797" customWidth="1"/>
    <col min="31" max="31" width="26.7109375" style="797" customWidth="1"/>
    <col min="32" max="16384" width="9.140625" style="797"/>
  </cols>
  <sheetData>
    <row r="1" spans="1:32" ht="28.5" customHeight="1">
      <c r="V1" s="849"/>
      <c r="X1" s="849"/>
      <c r="AD1" s="849" t="s">
        <v>674</v>
      </c>
      <c r="AE1" s="850"/>
      <c r="AF1" s="850"/>
    </row>
    <row r="2" spans="1:32" s="852" customFormat="1" ht="14.25">
      <c r="A2" s="851"/>
      <c r="V2" s="195"/>
      <c r="X2" s="195"/>
      <c r="AD2" s="620" t="s">
        <v>675</v>
      </c>
    </row>
    <row r="3" spans="1:32" s="852" customFormat="1" ht="72" customHeight="1">
      <c r="A3" s="851"/>
      <c r="B3" s="853" t="s">
        <v>0</v>
      </c>
      <c r="AD3" s="969" t="s">
        <v>517</v>
      </c>
      <c r="AE3" s="969"/>
    </row>
    <row r="4" spans="1:32" s="793" customFormat="1" ht="13.5">
      <c r="A4" s="922" t="s">
        <v>618</v>
      </c>
      <c r="B4" s="922"/>
    </row>
    <row r="5" spans="1:32" s="785" customFormat="1" ht="13.5">
      <c r="A5" s="794" t="s">
        <v>619</v>
      </c>
      <c r="B5" s="794"/>
    </row>
    <row r="6" spans="1:32" s="785" customFormat="1" ht="13.5">
      <c r="A6" s="923" t="s">
        <v>518</v>
      </c>
      <c r="B6" s="923"/>
      <c r="AE6" s="795"/>
    </row>
    <row r="7" spans="1:32" s="785" customFormat="1" ht="12.75">
      <c r="A7" s="847"/>
    </row>
    <row r="8" spans="1:32" s="852" customFormat="1" ht="69" customHeight="1" thickBot="1">
      <c r="A8" s="970" t="s">
        <v>676</v>
      </c>
      <c r="B8" s="970"/>
      <c r="C8" s="970"/>
      <c r="D8" s="970"/>
      <c r="E8" s="970"/>
      <c r="F8" s="970"/>
      <c r="G8" s="970"/>
      <c r="H8" s="970"/>
      <c r="I8" s="970"/>
      <c r="J8" s="970"/>
      <c r="K8" s="970"/>
      <c r="L8" s="970"/>
      <c r="M8" s="970"/>
      <c r="N8" s="970"/>
      <c r="O8" s="970"/>
      <c r="P8" s="970"/>
      <c r="Q8" s="970"/>
      <c r="R8" s="970"/>
      <c r="S8" s="970"/>
      <c r="T8" s="970"/>
      <c r="U8" s="970"/>
      <c r="V8" s="970"/>
      <c r="W8" s="970"/>
      <c r="X8" s="970"/>
      <c r="Y8" s="970"/>
      <c r="Z8" s="970"/>
      <c r="AA8" s="970"/>
      <c r="AB8" s="970"/>
      <c r="AC8" s="970"/>
      <c r="AD8" s="970"/>
      <c r="AE8" s="970"/>
    </row>
    <row r="9" spans="1:32" ht="56.45" customHeight="1">
      <c r="A9" s="854" t="s">
        <v>677</v>
      </c>
      <c r="B9" s="971"/>
      <c r="C9" s="972"/>
      <c r="D9" s="855" t="s">
        <v>678</v>
      </c>
      <c r="E9" s="856" t="s">
        <v>679</v>
      </c>
      <c r="F9" s="855" t="s">
        <v>680</v>
      </c>
      <c r="G9" s="856" t="s">
        <v>681</v>
      </c>
      <c r="H9" s="855" t="s">
        <v>682</v>
      </c>
      <c r="I9" s="856" t="s">
        <v>683</v>
      </c>
      <c r="J9" s="855" t="s">
        <v>684</v>
      </c>
      <c r="K9" s="856" t="s">
        <v>685</v>
      </c>
      <c r="L9" s="855" t="s">
        <v>686</v>
      </c>
      <c r="M9" s="856" t="s">
        <v>687</v>
      </c>
      <c r="N9" s="855" t="s">
        <v>688</v>
      </c>
      <c r="O9" s="856" t="s">
        <v>689</v>
      </c>
      <c r="P9" s="855" t="s">
        <v>690</v>
      </c>
      <c r="Q9" s="856" t="s">
        <v>691</v>
      </c>
      <c r="R9" s="855" t="s">
        <v>692</v>
      </c>
      <c r="S9" s="856" t="s">
        <v>693</v>
      </c>
      <c r="T9" s="855" t="s">
        <v>694</v>
      </c>
      <c r="U9" s="856" t="s">
        <v>695</v>
      </c>
      <c r="V9" s="855" t="s">
        <v>696</v>
      </c>
      <c r="W9" s="857" t="s">
        <v>697</v>
      </c>
      <c r="X9" s="858" t="s">
        <v>698</v>
      </c>
      <c r="Y9" s="857" t="s">
        <v>699</v>
      </c>
      <c r="Z9" s="857" t="s">
        <v>700</v>
      </c>
      <c r="AA9" s="857" t="s">
        <v>701</v>
      </c>
      <c r="AB9" s="857" t="s">
        <v>702</v>
      </c>
      <c r="AC9" s="857" t="s">
        <v>529</v>
      </c>
      <c r="AD9" s="858" t="s">
        <v>703</v>
      </c>
      <c r="AE9" s="859" t="s">
        <v>704</v>
      </c>
    </row>
    <row r="10" spans="1:32" s="863" customFormat="1" ht="11.25">
      <c r="A10" s="973"/>
      <c r="B10" s="974"/>
      <c r="C10" s="975"/>
      <c r="D10" s="860">
        <v>1</v>
      </c>
      <c r="E10" s="860">
        <v>2</v>
      </c>
      <c r="F10" s="860">
        <v>3</v>
      </c>
      <c r="G10" s="860">
        <v>4</v>
      </c>
      <c r="H10" s="860">
        <v>5</v>
      </c>
      <c r="I10" s="860">
        <v>6</v>
      </c>
      <c r="J10" s="860">
        <v>7</v>
      </c>
      <c r="K10" s="860">
        <v>8</v>
      </c>
      <c r="L10" s="860">
        <v>9</v>
      </c>
      <c r="M10" s="860">
        <v>10</v>
      </c>
      <c r="N10" s="860">
        <v>11</v>
      </c>
      <c r="O10" s="860">
        <v>12</v>
      </c>
      <c r="P10" s="860">
        <v>13</v>
      </c>
      <c r="Q10" s="860">
        <v>14</v>
      </c>
      <c r="R10" s="860">
        <v>15</v>
      </c>
      <c r="S10" s="860">
        <v>16</v>
      </c>
      <c r="T10" s="860">
        <v>17</v>
      </c>
      <c r="U10" s="860">
        <v>18</v>
      </c>
      <c r="V10" s="861">
        <v>19</v>
      </c>
      <c r="W10" s="860">
        <v>20</v>
      </c>
      <c r="X10" s="861">
        <v>21</v>
      </c>
      <c r="Y10" s="860">
        <v>20</v>
      </c>
      <c r="Z10" s="860">
        <v>20</v>
      </c>
      <c r="AA10" s="860">
        <v>20</v>
      </c>
      <c r="AB10" s="860">
        <v>20</v>
      </c>
      <c r="AC10" s="860">
        <v>20</v>
      </c>
      <c r="AD10" s="861">
        <v>21</v>
      </c>
      <c r="AE10" s="862"/>
    </row>
    <row r="11" spans="1:32" s="866" customFormat="1" ht="27.2" customHeight="1">
      <c r="A11" s="973"/>
      <c r="B11" s="976" t="s">
        <v>705</v>
      </c>
      <c r="C11" s="977"/>
      <c r="D11" s="864">
        <f>D13+D28+D32</f>
        <v>0</v>
      </c>
      <c r="E11" s="864">
        <f>E13+E28+E32</f>
        <v>0</v>
      </c>
      <c r="F11" s="864">
        <f>F13+F28+F32</f>
        <v>14760</v>
      </c>
      <c r="G11" s="864">
        <f t="shared" ref="G11:AD11" si="0">G13+G28+G32</f>
        <v>0</v>
      </c>
      <c r="H11" s="864">
        <f t="shared" si="0"/>
        <v>0</v>
      </c>
      <c r="I11" s="864">
        <f t="shared" si="0"/>
        <v>0</v>
      </c>
      <c r="J11" s="864">
        <f t="shared" si="0"/>
        <v>0</v>
      </c>
      <c r="K11" s="864">
        <f t="shared" si="0"/>
        <v>0</v>
      </c>
      <c r="L11" s="864">
        <f t="shared" si="0"/>
        <v>0</v>
      </c>
      <c r="M11" s="864">
        <f t="shared" si="0"/>
        <v>4376</v>
      </c>
      <c r="N11" s="864">
        <f t="shared" si="0"/>
        <v>0</v>
      </c>
      <c r="O11" s="864">
        <f t="shared" si="0"/>
        <v>107843.5</v>
      </c>
      <c r="P11" s="864">
        <f t="shared" si="0"/>
        <v>0</v>
      </c>
      <c r="Q11" s="864">
        <f t="shared" si="0"/>
        <v>0</v>
      </c>
      <c r="R11" s="864">
        <f t="shared" si="0"/>
        <v>0</v>
      </c>
      <c r="S11" s="864">
        <f t="shared" si="0"/>
        <v>0</v>
      </c>
      <c r="T11" s="864">
        <f t="shared" si="0"/>
        <v>0</v>
      </c>
      <c r="U11" s="864">
        <f t="shared" si="0"/>
        <v>0</v>
      </c>
      <c r="V11" s="864">
        <f t="shared" si="0"/>
        <v>0</v>
      </c>
      <c r="W11" s="864">
        <f t="shared" si="0"/>
        <v>670</v>
      </c>
      <c r="X11" s="864">
        <f t="shared" si="0"/>
        <v>0</v>
      </c>
      <c r="Y11" s="864">
        <f t="shared" si="0"/>
        <v>0</v>
      </c>
      <c r="Z11" s="864">
        <f t="shared" si="0"/>
        <v>1140</v>
      </c>
      <c r="AA11" s="864">
        <f t="shared" si="0"/>
        <v>5779</v>
      </c>
      <c r="AB11" s="864">
        <f t="shared" si="0"/>
        <v>1400</v>
      </c>
      <c r="AC11" s="864">
        <f t="shared" si="0"/>
        <v>1567</v>
      </c>
      <c r="AD11" s="864">
        <f t="shared" si="0"/>
        <v>0</v>
      </c>
      <c r="AE11" s="865">
        <f>SUM(D11:AD11)</f>
        <v>137535.5</v>
      </c>
    </row>
    <row r="12" spans="1:32" s="866" customFormat="1" ht="27.2" customHeight="1">
      <c r="A12" s="973"/>
      <c r="B12" s="976" t="s">
        <v>706</v>
      </c>
      <c r="C12" s="977"/>
      <c r="D12" s="864">
        <f>D17+D30+D35</f>
        <v>2100</v>
      </c>
      <c r="E12" s="864">
        <f>E17+E30+E35</f>
        <v>0</v>
      </c>
      <c r="F12" s="864">
        <f>F17+F30+F35</f>
        <v>0</v>
      </c>
      <c r="G12" s="864">
        <f t="shared" ref="G12:AD12" si="1">G17+G30+G35</f>
        <v>0</v>
      </c>
      <c r="H12" s="864">
        <f t="shared" si="1"/>
        <v>0</v>
      </c>
      <c r="I12" s="864">
        <f t="shared" si="1"/>
        <v>0</v>
      </c>
      <c r="J12" s="864">
        <f t="shared" si="1"/>
        <v>301945.94</v>
      </c>
      <c r="K12" s="864">
        <f t="shared" si="1"/>
        <v>0</v>
      </c>
      <c r="L12" s="864">
        <f t="shared" si="1"/>
        <v>0</v>
      </c>
      <c r="M12" s="864">
        <f t="shared" si="1"/>
        <v>0</v>
      </c>
      <c r="N12" s="864">
        <f t="shared" si="1"/>
        <v>0</v>
      </c>
      <c r="O12" s="864">
        <f t="shared" si="1"/>
        <v>0</v>
      </c>
      <c r="P12" s="864">
        <f t="shared" si="1"/>
        <v>0</v>
      </c>
      <c r="Q12" s="864">
        <f t="shared" si="1"/>
        <v>0</v>
      </c>
      <c r="R12" s="864">
        <f t="shared" si="1"/>
        <v>218145.45000000004</v>
      </c>
      <c r="S12" s="864">
        <f t="shared" si="1"/>
        <v>350681.9</v>
      </c>
      <c r="T12" s="864">
        <f t="shared" si="1"/>
        <v>995.4</v>
      </c>
      <c r="U12" s="864">
        <f t="shared" si="1"/>
        <v>17467</v>
      </c>
      <c r="V12" s="864">
        <f t="shared" si="1"/>
        <v>0</v>
      </c>
      <c r="W12" s="864">
        <f t="shared" si="1"/>
        <v>0</v>
      </c>
      <c r="X12" s="864">
        <f t="shared" si="1"/>
        <v>240</v>
      </c>
      <c r="Y12" s="864">
        <f t="shared" si="1"/>
        <v>0</v>
      </c>
      <c r="Z12" s="864">
        <f t="shared" si="1"/>
        <v>0</v>
      </c>
      <c r="AA12" s="864">
        <f t="shared" si="1"/>
        <v>0</v>
      </c>
      <c r="AB12" s="864">
        <f t="shared" si="1"/>
        <v>0</v>
      </c>
      <c r="AC12" s="864">
        <f t="shared" si="1"/>
        <v>0</v>
      </c>
      <c r="AD12" s="864">
        <f t="shared" si="1"/>
        <v>83</v>
      </c>
      <c r="AE12" s="865">
        <f>SUM(D12:AD12)</f>
        <v>891658.69000000006</v>
      </c>
    </row>
    <row r="13" spans="1:32" s="870" customFormat="1" ht="30" customHeight="1">
      <c r="A13" s="867" t="s">
        <v>707</v>
      </c>
      <c r="B13" s="963" t="s">
        <v>708</v>
      </c>
      <c r="C13" s="964"/>
      <c r="D13" s="868">
        <f>D14+D15+D16</f>
        <v>0</v>
      </c>
      <c r="E13" s="868">
        <f>E14+E15+E16</f>
        <v>0</v>
      </c>
      <c r="F13" s="868">
        <f>F14+F15+F16</f>
        <v>14760</v>
      </c>
      <c r="G13" s="868">
        <f t="shared" ref="G13:AD13" si="2">G14+G15+G16</f>
        <v>0</v>
      </c>
      <c r="H13" s="868">
        <f t="shared" si="2"/>
        <v>0</v>
      </c>
      <c r="I13" s="868">
        <f t="shared" si="2"/>
        <v>0</v>
      </c>
      <c r="J13" s="868">
        <f t="shared" si="2"/>
        <v>0</v>
      </c>
      <c r="K13" s="868">
        <f t="shared" si="2"/>
        <v>0</v>
      </c>
      <c r="L13" s="868">
        <f t="shared" si="2"/>
        <v>0</v>
      </c>
      <c r="M13" s="868">
        <f t="shared" si="2"/>
        <v>4376</v>
      </c>
      <c r="N13" s="868">
        <f t="shared" si="2"/>
        <v>0</v>
      </c>
      <c r="O13" s="868">
        <f t="shared" si="2"/>
        <v>107843.5</v>
      </c>
      <c r="P13" s="868">
        <f t="shared" si="2"/>
        <v>0</v>
      </c>
      <c r="Q13" s="868">
        <f t="shared" si="2"/>
        <v>0</v>
      </c>
      <c r="R13" s="868">
        <f t="shared" si="2"/>
        <v>0</v>
      </c>
      <c r="S13" s="868">
        <f t="shared" si="2"/>
        <v>0</v>
      </c>
      <c r="T13" s="868">
        <f t="shared" si="2"/>
        <v>0</v>
      </c>
      <c r="U13" s="868">
        <f t="shared" si="2"/>
        <v>0</v>
      </c>
      <c r="V13" s="868">
        <f t="shared" si="2"/>
        <v>0</v>
      </c>
      <c r="W13" s="868">
        <f t="shared" si="2"/>
        <v>670</v>
      </c>
      <c r="X13" s="868">
        <f t="shared" si="2"/>
        <v>0</v>
      </c>
      <c r="Y13" s="868">
        <f t="shared" si="2"/>
        <v>0</v>
      </c>
      <c r="Z13" s="868">
        <f t="shared" si="2"/>
        <v>1140</v>
      </c>
      <c r="AA13" s="868">
        <f t="shared" si="2"/>
        <v>5779</v>
      </c>
      <c r="AB13" s="868">
        <f t="shared" si="2"/>
        <v>1400</v>
      </c>
      <c r="AC13" s="868">
        <f t="shared" si="2"/>
        <v>1567</v>
      </c>
      <c r="AD13" s="868">
        <f t="shared" si="2"/>
        <v>0</v>
      </c>
      <c r="AE13" s="869">
        <f t="shared" ref="AE13:AE37" si="3">SUM(D13:AD13)</f>
        <v>137535.5</v>
      </c>
    </row>
    <row r="14" spans="1:32" s="825" customFormat="1" ht="20.100000000000001" customHeight="1">
      <c r="A14" s="871" t="s">
        <v>595</v>
      </c>
      <c r="B14" s="965" t="s">
        <v>709</v>
      </c>
      <c r="C14" s="966"/>
      <c r="D14" s="872">
        <f>SUM('[5]P-163:DBFO'!D14)</f>
        <v>0</v>
      </c>
      <c r="E14" s="872">
        <f>SUM('[5]P-163:DBFO'!E14)</f>
        <v>0</v>
      </c>
      <c r="F14" s="872">
        <f>SUM('[5]P-163:DBFO'!F14)</f>
        <v>14760</v>
      </c>
      <c r="G14" s="872">
        <f>SUM('[5]P-163:DBFO'!G14)</f>
        <v>0</v>
      </c>
      <c r="H14" s="872">
        <f>SUM('[5]P-163:DBFO'!H14)</f>
        <v>0</v>
      </c>
      <c r="I14" s="872">
        <f>SUM('[5]P-163:DBFO'!I14)</f>
        <v>0</v>
      </c>
      <c r="J14" s="872">
        <f>SUM('[5]P-163:DBFO'!J14)</f>
        <v>0</v>
      </c>
      <c r="K14" s="872">
        <f>SUM('[5]P-163:DBFO'!K14)</f>
        <v>0</v>
      </c>
      <c r="L14" s="872">
        <f>SUM('[5]P-163:DBFO'!L14)</f>
        <v>0</v>
      </c>
      <c r="M14" s="872">
        <f>SUM('[5]P-163:DBFO'!M14)</f>
        <v>4376</v>
      </c>
      <c r="N14" s="872">
        <f>SUM('[5]P-163:DBFO'!N14)</f>
        <v>0</v>
      </c>
      <c r="O14" s="872">
        <f>SUM('[5]P-163:DBFO'!O14)</f>
        <v>107843.5</v>
      </c>
      <c r="P14" s="872">
        <f>SUM('[5]P-163:DBFO'!P14)</f>
        <v>0</v>
      </c>
      <c r="Q14" s="872">
        <f>SUM('[5]P-163:DBFO'!Q14)</f>
        <v>0</v>
      </c>
      <c r="R14" s="872">
        <f>SUM('[5]P-163:DBFO'!R14)</f>
        <v>0</v>
      </c>
      <c r="S14" s="872">
        <f>SUM('[5]P-163:DBFO'!S14)</f>
        <v>0</v>
      </c>
      <c r="T14" s="872">
        <f>SUM('[5]P-163:DBFO'!T14)</f>
        <v>0</v>
      </c>
      <c r="U14" s="872">
        <f>SUM('[5]P-163:DBFO'!U14)</f>
        <v>0</v>
      </c>
      <c r="V14" s="872">
        <f>SUM('[5]P-163:DBFO'!V14)</f>
        <v>0</v>
      </c>
      <c r="W14" s="872">
        <f>SUM('[5]P-163:DBFO'!W14)</f>
        <v>670</v>
      </c>
      <c r="X14" s="872">
        <f>SUM('[5]P-163:DBFO'!X14)</f>
        <v>0</v>
      </c>
      <c r="Y14" s="872">
        <f>SUM('[5]P-163:DBFO'!Y14)</f>
        <v>0</v>
      </c>
      <c r="Z14" s="872">
        <f>SUM('[5]P-163:DBFO'!Z14)</f>
        <v>1140</v>
      </c>
      <c r="AA14" s="872">
        <f>SUM('[5]P-163:DBFO'!AA14)</f>
        <v>5779</v>
      </c>
      <c r="AB14" s="872">
        <f>SUM('[5]P-163:DBFO'!AB14)</f>
        <v>1400</v>
      </c>
      <c r="AC14" s="872">
        <f>SUM('[5]P-163:DBFO'!AC14)</f>
        <v>1567</v>
      </c>
      <c r="AD14" s="872">
        <f>SUM('[5]P-163:DBFO'!AD14)</f>
        <v>0</v>
      </c>
      <c r="AE14" s="873">
        <f>SUM(D14:AD14)</f>
        <v>137535.5</v>
      </c>
    </row>
    <row r="15" spans="1:32" s="825" customFormat="1" ht="20.100000000000001" customHeight="1">
      <c r="A15" s="871" t="s">
        <v>710</v>
      </c>
      <c r="B15" s="965" t="s">
        <v>711</v>
      </c>
      <c r="C15" s="966"/>
      <c r="D15" s="872">
        <f>SUM('[5]P-163:DBFO'!D15)</f>
        <v>0</v>
      </c>
      <c r="E15" s="872">
        <f>SUM('[5]P-163:DBFO'!E15)</f>
        <v>0</v>
      </c>
      <c r="F15" s="872">
        <f>SUM('[5]P-163:DBFO'!F15)</f>
        <v>0</v>
      </c>
      <c r="G15" s="872">
        <f>SUM('[5]P-163:DBFO'!G15)</f>
        <v>0</v>
      </c>
      <c r="H15" s="872">
        <f>SUM('[5]P-163:DBFO'!H15)</f>
        <v>0</v>
      </c>
      <c r="I15" s="872">
        <f>SUM('[5]P-163:DBFO'!I15)</f>
        <v>0</v>
      </c>
      <c r="J15" s="872">
        <f>SUM('[5]P-163:DBFO'!J15)</f>
        <v>0</v>
      </c>
      <c r="K15" s="872">
        <f>SUM('[5]P-163:DBFO'!K15)</f>
        <v>0</v>
      </c>
      <c r="L15" s="872">
        <f>SUM('[5]P-163:DBFO'!L15)</f>
        <v>0</v>
      </c>
      <c r="M15" s="872">
        <f>SUM('[5]P-163:DBFO'!M15)</f>
        <v>0</v>
      </c>
      <c r="N15" s="872">
        <f>SUM('[5]P-163:DBFO'!N15)</f>
        <v>0</v>
      </c>
      <c r="O15" s="872">
        <f>SUM('[5]P-163:DBFO'!O15)</f>
        <v>0</v>
      </c>
      <c r="P15" s="872">
        <f>SUM('[5]P-163:DBFO'!P15)</f>
        <v>0</v>
      </c>
      <c r="Q15" s="872">
        <f>SUM('[5]P-163:DBFO'!Q15)</f>
        <v>0</v>
      </c>
      <c r="R15" s="872">
        <f>SUM('[5]P-163:DBFO'!R15)</f>
        <v>0</v>
      </c>
      <c r="S15" s="872">
        <f>SUM('[5]P-163:DBFO'!S15)</f>
        <v>0</v>
      </c>
      <c r="T15" s="872">
        <f>SUM('[5]P-163:DBFO'!T15)</f>
        <v>0</v>
      </c>
      <c r="U15" s="872">
        <f>SUM('[5]P-163:DBFO'!U15)</f>
        <v>0</v>
      </c>
      <c r="V15" s="872">
        <f>SUM('[5]P-163:DBFO'!V15)</f>
        <v>0</v>
      </c>
      <c r="W15" s="872">
        <f>SUM('[5]P-163:DBFO'!W15)</f>
        <v>0</v>
      </c>
      <c r="X15" s="872">
        <f>SUM('[5]P-163:DBFO'!X15)</f>
        <v>0</v>
      </c>
      <c r="Y15" s="872">
        <f>SUM('[5]P-163:DBFO'!Y15)</f>
        <v>0</v>
      </c>
      <c r="Z15" s="872">
        <f>SUM('[5]P-163:DBFO'!Z15)</f>
        <v>0</v>
      </c>
      <c r="AA15" s="872">
        <f>SUM('[5]P-163:DBFO'!AA15)</f>
        <v>0</v>
      </c>
      <c r="AB15" s="872">
        <f>SUM('[5]P-163:DBFO'!AB15)</f>
        <v>0</v>
      </c>
      <c r="AC15" s="872">
        <f>SUM('[5]P-163:DBFO'!AC15)</f>
        <v>0</v>
      </c>
      <c r="AD15" s="872">
        <f>SUM('[5]P-163:DBFO'!AD15)</f>
        <v>0</v>
      </c>
      <c r="AE15" s="873">
        <f t="shared" si="3"/>
        <v>0</v>
      </c>
    </row>
    <row r="16" spans="1:32" s="825" customFormat="1" ht="20.100000000000001" customHeight="1">
      <c r="A16" s="871" t="s">
        <v>712</v>
      </c>
      <c r="B16" s="965" t="s">
        <v>713</v>
      </c>
      <c r="C16" s="966"/>
      <c r="D16" s="872">
        <f>SUM('[5]P-163:DBFO'!D16)</f>
        <v>0</v>
      </c>
      <c r="E16" s="872">
        <f>SUM('[5]P-163:DBFO'!E16)</f>
        <v>0</v>
      </c>
      <c r="F16" s="872">
        <f>SUM('[5]P-163:DBFO'!F16)</f>
        <v>0</v>
      </c>
      <c r="G16" s="872">
        <f>SUM('[5]P-163:DBFO'!G16)</f>
        <v>0</v>
      </c>
      <c r="H16" s="872">
        <f>SUM('[5]P-163:DBFO'!H16)</f>
        <v>0</v>
      </c>
      <c r="I16" s="872">
        <f>SUM('[5]P-163:DBFO'!I16)</f>
        <v>0</v>
      </c>
      <c r="J16" s="872">
        <f>SUM('[5]P-163:DBFO'!J16)</f>
        <v>0</v>
      </c>
      <c r="K16" s="872">
        <f>SUM('[5]P-163:DBFO'!K16)</f>
        <v>0</v>
      </c>
      <c r="L16" s="872">
        <f>SUM('[5]P-163:DBFO'!L16)</f>
        <v>0</v>
      </c>
      <c r="M16" s="872">
        <f>SUM('[5]P-163:DBFO'!M16)</f>
        <v>0</v>
      </c>
      <c r="N16" s="872">
        <f>SUM('[5]P-163:DBFO'!N16)</f>
        <v>0</v>
      </c>
      <c r="O16" s="872">
        <f>SUM('[5]P-163:DBFO'!O16)</f>
        <v>0</v>
      </c>
      <c r="P16" s="872">
        <f>SUM('[5]P-163:DBFO'!P16)</f>
        <v>0</v>
      </c>
      <c r="Q16" s="872">
        <f>SUM('[5]P-163:DBFO'!Q16)</f>
        <v>0</v>
      </c>
      <c r="R16" s="872">
        <f>SUM('[5]P-163:DBFO'!R16)</f>
        <v>0</v>
      </c>
      <c r="S16" s="872">
        <f>SUM('[5]P-163:DBFO'!S16)</f>
        <v>0</v>
      </c>
      <c r="T16" s="872">
        <f>SUM('[5]P-163:DBFO'!T16)</f>
        <v>0</v>
      </c>
      <c r="U16" s="872">
        <f>SUM('[5]P-163:DBFO'!U16)</f>
        <v>0</v>
      </c>
      <c r="V16" s="872">
        <f>SUM('[5]P-163:DBFO'!V16)</f>
        <v>0</v>
      </c>
      <c r="W16" s="872">
        <f>SUM('[5]P-163:DBFO'!W16)</f>
        <v>0</v>
      </c>
      <c r="X16" s="872">
        <f>SUM('[5]P-163:DBFO'!X16)</f>
        <v>0</v>
      </c>
      <c r="Y16" s="872">
        <f>SUM('[5]P-163:DBFO'!Y16)</f>
        <v>0</v>
      </c>
      <c r="Z16" s="872">
        <f>SUM('[5]P-163:DBFO'!Z16)</f>
        <v>0</v>
      </c>
      <c r="AA16" s="872">
        <f>SUM('[5]P-163:DBFO'!AA16)</f>
        <v>0</v>
      </c>
      <c r="AB16" s="872">
        <f>SUM('[5]P-163:DBFO'!AB16)</f>
        <v>0</v>
      </c>
      <c r="AC16" s="872">
        <f>SUM('[5]P-163:DBFO'!AC16)</f>
        <v>0</v>
      </c>
      <c r="AD16" s="872">
        <f>SUM('[5]P-163:DBFO'!AD16)</f>
        <v>0</v>
      </c>
      <c r="AE16" s="873">
        <f t="shared" si="3"/>
        <v>0</v>
      </c>
    </row>
    <row r="17" spans="1:32" s="875" customFormat="1" ht="30" customHeight="1">
      <c r="A17" s="867" t="s">
        <v>714</v>
      </c>
      <c r="B17" s="967" t="s">
        <v>715</v>
      </c>
      <c r="C17" s="968"/>
      <c r="D17" s="874">
        <f>SUM(D18:D27)</f>
        <v>2100</v>
      </c>
      <c r="E17" s="874">
        <f>SUM(E18:E27)</f>
        <v>0</v>
      </c>
      <c r="F17" s="874">
        <f>SUM(F18:F27)</f>
        <v>0</v>
      </c>
      <c r="G17" s="874">
        <f t="shared" ref="G17:AD17" si="4">SUM(G18:G27)</f>
        <v>0</v>
      </c>
      <c r="H17" s="874">
        <f t="shared" si="4"/>
        <v>0</v>
      </c>
      <c r="I17" s="874">
        <f t="shared" si="4"/>
        <v>0</v>
      </c>
      <c r="J17" s="874">
        <f t="shared" si="4"/>
        <v>301945.94</v>
      </c>
      <c r="K17" s="874">
        <f t="shared" si="4"/>
        <v>0</v>
      </c>
      <c r="L17" s="874">
        <f t="shared" si="4"/>
        <v>0</v>
      </c>
      <c r="M17" s="874">
        <f t="shared" si="4"/>
        <v>0</v>
      </c>
      <c r="N17" s="874">
        <f t="shared" si="4"/>
        <v>0</v>
      </c>
      <c r="O17" s="874">
        <f t="shared" si="4"/>
        <v>0</v>
      </c>
      <c r="P17" s="874">
        <f t="shared" si="4"/>
        <v>0</v>
      </c>
      <c r="Q17" s="874">
        <f t="shared" si="4"/>
        <v>0</v>
      </c>
      <c r="R17" s="874">
        <f t="shared" si="4"/>
        <v>218145.45000000004</v>
      </c>
      <c r="S17" s="874">
        <f t="shared" si="4"/>
        <v>350681.9</v>
      </c>
      <c r="T17" s="874">
        <f t="shared" si="4"/>
        <v>995.4</v>
      </c>
      <c r="U17" s="874">
        <f t="shared" si="4"/>
        <v>17467</v>
      </c>
      <c r="V17" s="874">
        <f t="shared" si="4"/>
        <v>0</v>
      </c>
      <c r="W17" s="874">
        <f t="shared" si="4"/>
        <v>0</v>
      </c>
      <c r="X17" s="874">
        <f t="shared" si="4"/>
        <v>240</v>
      </c>
      <c r="Y17" s="874">
        <f t="shared" si="4"/>
        <v>0</v>
      </c>
      <c r="Z17" s="874">
        <f t="shared" si="4"/>
        <v>0</v>
      </c>
      <c r="AA17" s="874">
        <f t="shared" si="4"/>
        <v>0</v>
      </c>
      <c r="AB17" s="874">
        <f t="shared" si="4"/>
        <v>0</v>
      </c>
      <c r="AC17" s="874">
        <f t="shared" si="4"/>
        <v>0</v>
      </c>
      <c r="AD17" s="874">
        <f t="shared" si="4"/>
        <v>83</v>
      </c>
      <c r="AE17" s="869">
        <f t="shared" si="3"/>
        <v>891658.69000000006</v>
      </c>
    </row>
    <row r="18" spans="1:32" s="876" customFormat="1" ht="20.100000000000001" customHeight="1">
      <c r="A18" s="871" t="s">
        <v>595</v>
      </c>
      <c r="B18" s="961" t="s">
        <v>716</v>
      </c>
      <c r="C18" s="962"/>
      <c r="D18" s="872">
        <f>SUM('[5]P-163:DBFO'!D18)</f>
        <v>0</v>
      </c>
      <c r="E18" s="872">
        <f>SUM('[5]P-163:DBFO'!E18)</f>
        <v>0</v>
      </c>
      <c r="F18" s="872">
        <f>SUM('[5]P-163:DBFO'!F18)</f>
        <v>0</v>
      </c>
      <c r="G18" s="872">
        <f>SUM('[5]P-163:DBFO'!G18)</f>
        <v>0</v>
      </c>
      <c r="H18" s="872">
        <f>SUM('[5]P-163:DBFO'!H18)</f>
        <v>0</v>
      </c>
      <c r="I18" s="872">
        <f>SUM('[5]P-163:DBFO'!I18)</f>
        <v>0</v>
      </c>
      <c r="J18" s="872">
        <f>SUM('[5]P-163:DBFO'!J18)</f>
        <v>0</v>
      </c>
      <c r="K18" s="872">
        <f>SUM('[5]P-163:DBFO'!K18)</f>
        <v>0</v>
      </c>
      <c r="L18" s="872">
        <f>SUM('[5]P-163:DBFO'!L18)</f>
        <v>0</v>
      </c>
      <c r="M18" s="872">
        <f>SUM('[5]P-163:DBFO'!M18)</f>
        <v>0</v>
      </c>
      <c r="N18" s="872">
        <f>SUM('[5]P-163:DBFO'!N18)</f>
        <v>0</v>
      </c>
      <c r="O18" s="872">
        <f>SUM('[5]P-163:DBFO'!O18)</f>
        <v>0</v>
      </c>
      <c r="P18" s="872">
        <f>SUM('[5]P-163:DBFO'!P18)</f>
        <v>0</v>
      </c>
      <c r="Q18" s="872">
        <f>SUM('[5]P-163:DBFO'!Q18)</f>
        <v>0</v>
      </c>
      <c r="R18" s="872">
        <f>SUM('[5]P-163:DBFO'!R18)</f>
        <v>0</v>
      </c>
      <c r="S18" s="872">
        <f>SUM('[5]P-163:DBFO'!S18)</f>
        <v>0</v>
      </c>
      <c r="T18" s="872">
        <f>SUM('[5]P-163:DBFO'!T18)</f>
        <v>0</v>
      </c>
      <c r="U18" s="872">
        <f>SUM('[5]P-163:DBFO'!U18)</f>
        <v>0</v>
      </c>
      <c r="V18" s="872">
        <f>SUM('[5]P-163:DBFO'!V18)</f>
        <v>0</v>
      </c>
      <c r="W18" s="872">
        <f>SUM('[5]P-163:DBFO'!W18)</f>
        <v>0</v>
      </c>
      <c r="X18" s="872">
        <f>SUM('[5]P-163:DBFO'!X18)</f>
        <v>0</v>
      </c>
      <c r="Y18" s="872">
        <f>SUM('[5]P-163:DBFO'!Y18)</f>
        <v>0</v>
      </c>
      <c r="Z18" s="872">
        <f>SUM('[5]P-163:DBFO'!Z18)</f>
        <v>0</v>
      </c>
      <c r="AA18" s="872">
        <f>SUM('[5]P-163:DBFO'!AA18)</f>
        <v>0</v>
      </c>
      <c r="AB18" s="872">
        <f>SUM('[5]P-163:DBFO'!AB18)</f>
        <v>0</v>
      </c>
      <c r="AC18" s="872">
        <f>SUM('[5]P-163:DBFO'!AC18)</f>
        <v>0</v>
      </c>
      <c r="AD18" s="872">
        <f>SUM('[5]P-163:DBFO'!AD18)</f>
        <v>0</v>
      </c>
      <c r="AE18" s="873">
        <f>SUM(D18:AD18)</f>
        <v>0</v>
      </c>
    </row>
    <row r="19" spans="1:32" s="876" customFormat="1" ht="20.100000000000001" customHeight="1">
      <c r="A19" s="871" t="s">
        <v>540</v>
      </c>
      <c r="B19" s="961" t="s">
        <v>717</v>
      </c>
      <c r="C19" s="962"/>
      <c r="D19" s="872">
        <f>SUM('[5]P-163:DBFO'!D19)</f>
        <v>0</v>
      </c>
      <c r="E19" s="872">
        <f>SUM('[5]P-163:DBFO'!E19)</f>
        <v>0</v>
      </c>
      <c r="F19" s="872">
        <f>SUM('[5]P-163:DBFO'!F19)</f>
        <v>0</v>
      </c>
      <c r="G19" s="872">
        <f>SUM('[5]P-163:DBFO'!G19)</f>
        <v>0</v>
      </c>
      <c r="H19" s="872">
        <f>SUM('[5]P-163:DBFO'!H19)</f>
        <v>0</v>
      </c>
      <c r="I19" s="872">
        <f>SUM('[5]P-163:DBFO'!I19)</f>
        <v>0</v>
      </c>
      <c r="J19" s="872">
        <f>SUM('[5]P-163:DBFO'!J19)</f>
        <v>0</v>
      </c>
      <c r="K19" s="872">
        <f>SUM('[5]P-163:DBFO'!K19)</f>
        <v>0</v>
      </c>
      <c r="L19" s="872">
        <f>SUM('[5]P-163:DBFO'!L19)</f>
        <v>0</v>
      </c>
      <c r="M19" s="872">
        <f>SUM('[5]P-163:DBFO'!M19)</f>
        <v>0</v>
      </c>
      <c r="N19" s="872">
        <f>SUM('[5]P-163:DBFO'!N19)</f>
        <v>0</v>
      </c>
      <c r="O19" s="872">
        <f>SUM('[5]P-163:DBFO'!O19)</f>
        <v>0</v>
      </c>
      <c r="P19" s="872">
        <f>SUM('[5]P-163:DBFO'!P19)</f>
        <v>0</v>
      </c>
      <c r="Q19" s="872">
        <f>SUM('[5]P-163:DBFO'!Q19)</f>
        <v>0</v>
      </c>
      <c r="R19" s="872">
        <f>SUM('[5]P-163:DBFO'!R19)</f>
        <v>0</v>
      </c>
      <c r="S19" s="872">
        <f>SUM('[5]P-163:DBFO'!S19)</f>
        <v>278310.35000000003</v>
      </c>
      <c r="T19" s="872">
        <f>SUM('[5]P-163:DBFO'!T19)</f>
        <v>995.4</v>
      </c>
      <c r="U19" s="872">
        <f>SUM('[5]P-163:DBFO'!U19)</f>
        <v>0</v>
      </c>
      <c r="V19" s="872">
        <f>SUM('[5]P-163:DBFO'!V19)</f>
        <v>0</v>
      </c>
      <c r="W19" s="872">
        <f>SUM('[5]P-163:DBFO'!W19)</f>
        <v>0</v>
      </c>
      <c r="X19" s="872">
        <f>SUM('[5]P-163:DBFO'!X19)</f>
        <v>0</v>
      </c>
      <c r="Y19" s="872">
        <f>SUM('[5]P-163:DBFO'!Y19)</f>
        <v>0</v>
      </c>
      <c r="Z19" s="872">
        <f>SUM('[5]P-163:DBFO'!Z19)</f>
        <v>0</v>
      </c>
      <c r="AA19" s="872">
        <f>SUM('[5]P-163:DBFO'!AA19)</f>
        <v>0</v>
      </c>
      <c r="AB19" s="872">
        <f>SUM('[5]P-163:DBFO'!AB19)</f>
        <v>0</v>
      </c>
      <c r="AC19" s="872">
        <f>SUM('[5]P-163:DBFO'!AC19)</f>
        <v>0</v>
      </c>
      <c r="AD19" s="872">
        <f>SUM('[5]P-163:DBFO'!AD19)</f>
        <v>0</v>
      </c>
      <c r="AE19" s="873">
        <f t="shared" si="3"/>
        <v>279305.75000000006</v>
      </c>
    </row>
    <row r="20" spans="1:32" s="876" customFormat="1" ht="20.100000000000001" customHeight="1">
      <c r="A20" s="871" t="s">
        <v>539</v>
      </c>
      <c r="B20" s="961" t="s">
        <v>341</v>
      </c>
      <c r="C20" s="962"/>
      <c r="D20" s="872">
        <f>SUM('[5]P-163:DBFO'!D20)</f>
        <v>2100</v>
      </c>
      <c r="E20" s="872">
        <f>SUM('[5]P-163:DBFO'!E20)</f>
        <v>0</v>
      </c>
      <c r="F20" s="872">
        <f>SUM('[5]P-163:DBFO'!F20)</f>
        <v>0</v>
      </c>
      <c r="G20" s="872">
        <f>SUM('[5]P-163:DBFO'!G20)</f>
        <v>0</v>
      </c>
      <c r="H20" s="872">
        <f>SUM('[5]P-163:DBFO'!H20)</f>
        <v>0</v>
      </c>
      <c r="I20" s="872">
        <f>SUM('[5]P-163:DBFO'!I20)</f>
        <v>0</v>
      </c>
      <c r="J20" s="872">
        <f>SUM('[5]P-163:DBFO'!J20)</f>
        <v>301945.94</v>
      </c>
      <c r="K20" s="872">
        <f>SUM('[5]P-163:DBFO'!K20)</f>
        <v>0</v>
      </c>
      <c r="L20" s="872">
        <f>SUM('[5]P-163:DBFO'!L20)</f>
        <v>0</v>
      </c>
      <c r="M20" s="872">
        <f>SUM('[5]P-163:DBFO'!M20)</f>
        <v>0</v>
      </c>
      <c r="N20" s="872">
        <f>SUM('[5]P-163:DBFO'!N20)</f>
        <v>0</v>
      </c>
      <c r="O20" s="872">
        <f>SUM('[5]P-163:DBFO'!O20)</f>
        <v>0</v>
      </c>
      <c r="P20" s="872">
        <f>SUM('[5]P-163:DBFO'!P20)</f>
        <v>0</v>
      </c>
      <c r="Q20" s="872">
        <f>SUM('[5]P-163:DBFO'!Q20)</f>
        <v>0</v>
      </c>
      <c r="R20" s="872">
        <f>SUM('[5]P-163:DBFO'!R20)</f>
        <v>0</v>
      </c>
      <c r="S20" s="872">
        <f>SUM('[5]P-163:DBFO'!S20)</f>
        <v>26579.170000000002</v>
      </c>
      <c r="T20" s="872">
        <f>SUM('[5]P-163:DBFO'!T20)</f>
        <v>0</v>
      </c>
      <c r="U20" s="872">
        <f>SUM('[5]P-163:DBFO'!U20)</f>
        <v>17467</v>
      </c>
      <c r="V20" s="872">
        <f>SUM('[5]P-163:DBFO'!V20)</f>
        <v>0</v>
      </c>
      <c r="W20" s="872">
        <f>SUM('[5]P-163:DBFO'!W20)</f>
        <v>0</v>
      </c>
      <c r="X20" s="872">
        <f>SUM('[5]P-163:DBFO'!X20)</f>
        <v>240</v>
      </c>
      <c r="Y20" s="872">
        <f>SUM('[5]P-163:DBFO'!Y20)</f>
        <v>0</v>
      </c>
      <c r="Z20" s="872">
        <f>SUM('[5]P-163:DBFO'!Z20)</f>
        <v>0</v>
      </c>
      <c r="AA20" s="872">
        <f>SUM('[5]P-163:DBFO'!AA20)</f>
        <v>0</v>
      </c>
      <c r="AB20" s="872">
        <f>SUM('[5]P-163:DBFO'!AB20)</f>
        <v>0</v>
      </c>
      <c r="AC20" s="872">
        <f>SUM('[5]P-163:DBFO'!AC20)</f>
        <v>0</v>
      </c>
      <c r="AD20" s="872">
        <f>SUM('[5]P-163:DBFO'!AD20)</f>
        <v>83</v>
      </c>
      <c r="AE20" s="873">
        <f t="shared" si="3"/>
        <v>348415.11</v>
      </c>
      <c r="AF20" s="852"/>
    </row>
    <row r="21" spans="1:32" s="876" customFormat="1" ht="20.100000000000001" customHeight="1">
      <c r="A21" s="871" t="s">
        <v>710</v>
      </c>
      <c r="B21" s="961" t="s">
        <v>718</v>
      </c>
      <c r="C21" s="962"/>
      <c r="D21" s="872">
        <f>SUM('[5]P-163:DBFO'!D21)</f>
        <v>0</v>
      </c>
      <c r="E21" s="872">
        <f>SUM('[5]P-163:DBFO'!E21)</f>
        <v>0</v>
      </c>
      <c r="F21" s="872">
        <f>SUM('[5]P-163:DBFO'!F21)</f>
        <v>0</v>
      </c>
      <c r="G21" s="872">
        <f>SUM('[5]P-163:DBFO'!G21)</f>
        <v>0</v>
      </c>
      <c r="H21" s="872">
        <f>SUM('[5]P-163:DBFO'!H21)</f>
        <v>0</v>
      </c>
      <c r="I21" s="872">
        <f>SUM('[5]P-163:DBFO'!I21)</f>
        <v>0</v>
      </c>
      <c r="J21" s="872">
        <f>SUM('[5]P-163:DBFO'!J21)</f>
        <v>0</v>
      </c>
      <c r="K21" s="872">
        <f>SUM('[5]P-163:DBFO'!K21)</f>
        <v>0</v>
      </c>
      <c r="L21" s="872">
        <f>SUM('[5]P-163:DBFO'!L21)</f>
        <v>0</v>
      </c>
      <c r="M21" s="872">
        <f>SUM('[5]P-163:DBFO'!M21)</f>
        <v>0</v>
      </c>
      <c r="N21" s="872">
        <f>SUM('[5]P-163:DBFO'!N21)</f>
        <v>0</v>
      </c>
      <c r="O21" s="872">
        <f>SUM('[5]P-163:DBFO'!O21)</f>
        <v>0</v>
      </c>
      <c r="P21" s="872">
        <f>SUM('[5]P-163:DBFO'!P21)</f>
        <v>0</v>
      </c>
      <c r="Q21" s="872">
        <f>SUM('[5]P-163:DBFO'!Q21)</f>
        <v>0</v>
      </c>
      <c r="R21" s="872">
        <f>SUM('[5]P-163:DBFO'!R21)</f>
        <v>218145.45000000004</v>
      </c>
      <c r="S21" s="872">
        <f>SUM('[5]P-163:DBFO'!S21)</f>
        <v>45792.38</v>
      </c>
      <c r="T21" s="872">
        <f>SUM('[5]P-163:DBFO'!T21)</f>
        <v>0</v>
      </c>
      <c r="U21" s="872">
        <f>SUM('[5]P-163:DBFO'!U21)</f>
        <v>0</v>
      </c>
      <c r="V21" s="872">
        <f>SUM('[5]P-163:DBFO'!V21)</f>
        <v>0</v>
      </c>
      <c r="W21" s="872">
        <f>SUM('[5]P-163:DBFO'!W21)</f>
        <v>0</v>
      </c>
      <c r="X21" s="872">
        <f>SUM('[5]P-163:DBFO'!X21)</f>
        <v>0</v>
      </c>
      <c r="Y21" s="872">
        <f>SUM('[5]P-163:DBFO'!Y21)</f>
        <v>0</v>
      </c>
      <c r="Z21" s="872">
        <f>SUM('[5]P-163:DBFO'!Z21)</f>
        <v>0</v>
      </c>
      <c r="AA21" s="872">
        <f>SUM('[5]P-163:DBFO'!AA21)</f>
        <v>0</v>
      </c>
      <c r="AB21" s="872">
        <f>SUM('[5]P-163:DBFO'!AB21)</f>
        <v>0</v>
      </c>
      <c r="AC21" s="872">
        <f>SUM('[5]P-163:DBFO'!AC21)</f>
        <v>0</v>
      </c>
      <c r="AD21" s="872">
        <f>SUM('[5]P-163:DBFO'!AD21)</f>
        <v>0</v>
      </c>
      <c r="AE21" s="873">
        <f t="shared" si="3"/>
        <v>263937.83</v>
      </c>
      <c r="AF21" s="852"/>
    </row>
    <row r="22" spans="1:32" s="876" customFormat="1" ht="20.100000000000001" customHeight="1">
      <c r="A22" s="871" t="s">
        <v>719</v>
      </c>
      <c r="B22" s="961" t="s">
        <v>720</v>
      </c>
      <c r="C22" s="962"/>
      <c r="D22" s="872">
        <f>SUM('[5]P-163:DBFO'!D22)</f>
        <v>0</v>
      </c>
      <c r="E22" s="872">
        <f>SUM('[5]P-163:DBFO'!E22)</f>
        <v>0</v>
      </c>
      <c r="F22" s="872">
        <f>SUM('[5]P-163:DBFO'!F22)</f>
        <v>0</v>
      </c>
      <c r="G22" s="872">
        <f>SUM('[5]P-163:DBFO'!G22)</f>
        <v>0</v>
      </c>
      <c r="H22" s="872">
        <f>SUM('[5]P-163:DBFO'!H22)</f>
        <v>0</v>
      </c>
      <c r="I22" s="872">
        <f>SUM('[5]P-163:DBFO'!I22)</f>
        <v>0</v>
      </c>
      <c r="J22" s="872">
        <f>SUM('[5]P-163:DBFO'!J22)</f>
        <v>0</v>
      </c>
      <c r="K22" s="872">
        <f>SUM('[5]P-163:DBFO'!K22)</f>
        <v>0</v>
      </c>
      <c r="L22" s="872">
        <f>SUM('[5]P-163:DBFO'!L22)</f>
        <v>0</v>
      </c>
      <c r="M22" s="872">
        <f>SUM('[5]P-163:DBFO'!M22)</f>
        <v>0</v>
      </c>
      <c r="N22" s="872">
        <f>SUM('[5]P-163:DBFO'!N22)</f>
        <v>0</v>
      </c>
      <c r="O22" s="872">
        <f>SUM('[5]P-163:DBFO'!O22)</f>
        <v>0</v>
      </c>
      <c r="P22" s="872">
        <f>SUM('[5]P-163:DBFO'!P22)</f>
        <v>0</v>
      </c>
      <c r="Q22" s="872">
        <f>SUM('[5]P-163:DBFO'!Q22)</f>
        <v>0</v>
      </c>
      <c r="R22" s="872">
        <f>SUM('[5]P-163:DBFO'!R22)</f>
        <v>0</v>
      </c>
      <c r="S22" s="872">
        <f>SUM('[5]P-163:DBFO'!S22)</f>
        <v>0</v>
      </c>
      <c r="T22" s="872">
        <f>SUM('[5]P-163:DBFO'!T22)</f>
        <v>0</v>
      </c>
      <c r="U22" s="872">
        <f>SUM('[5]P-163:DBFO'!U22)</f>
        <v>0</v>
      </c>
      <c r="V22" s="872">
        <f>SUM('[5]P-163:DBFO'!V22)</f>
        <v>0</v>
      </c>
      <c r="W22" s="872">
        <f>SUM('[5]P-163:DBFO'!W22)</f>
        <v>0</v>
      </c>
      <c r="X22" s="872">
        <f>SUM('[5]P-163:DBFO'!X22)</f>
        <v>0</v>
      </c>
      <c r="Y22" s="872">
        <f>SUM('[5]P-163:DBFO'!Y22)</f>
        <v>0</v>
      </c>
      <c r="Z22" s="872">
        <f>SUM('[5]P-163:DBFO'!Z22)</f>
        <v>0</v>
      </c>
      <c r="AA22" s="872">
        <f>SUM('[5]P-163:DBFO'!AA22)</f>
        <v>0</v>
      </c>
      <c r="AB22" s="872">
        <f>SUM('[5]P-163:DBFO'!AB22)</f>
        <v>0</v>
      </c>
      <c r="AC22" s="872">
        <f>SUM('[5]P-163:DBFO'!AC22)</f>
        <v>0</v>
      </c>
      <c r="AD22" s="872">
        <f>SUM('[5]P-163:DBFO'!AD22)</f>
        <v>0</v>
      </c>
      <c r="AE22" s="873">
        <f t="shared" si="3"/>
        <v>0</v>
      </c>
    </row>
    <row r="23" spans="1:32" s="876" customFormat="1" ht="20.100000000000001" customHeight="1">
      <c r="A23" s="871" t="s">
        <v>712</v>
      </c>
      <c r="B23" s="961" t="s">
        <v>721</v>
      </c>
      <c r="C23" s="962"/>
      <c r="D23" s="872">
        <f>SUM('[5]P-163:DBFO'!D23)</f>
        <v>0</v>
      </c>
      <c r="E23" s="872">
        <f>SUM('[5]P-163:DBFO'!E23)</f>
        <v>0</v>
      </c>
      <c r="F23" s="872">
        <f>SUM('[5]P-163:DBFO'!F23)</f>
        <v>0</v>
      </c>
      <c r="G23" s="872">
        <f>SUM('[5]P-163:DBFO'!G23)</f>
        <v>0</v>
      </c>
      <c r="H23" s="872">
        <f>SUM('[5]P-163:DBFO'!H23)</f>
        <v>0</v>
      </c>
      <c r="I23" s="872">
        <f>SUM('[5]P-163:DBFO'!I23)</f>
        <v>0</v>
      </c>
      <c r="J23" s="872">
        <f>SUM('[5]P-163:DBFO'!J23)</f>
        <v>0</v>
      </c>
      <c r="K23" s="872">
        <f>SUM('[5]P-163:DBFO'!K23)</f>
        <v>0</v>
      </c>
      <c r="L23" s="872">
        <f>SUM('[5]P-163:DBFO'!L23)</f>
        <v>0</v>
      </c>
      <c r="M23" s="872">
        <f>SUM('[5]P-163:DBFO'!M23)</f>
        <v>0</v>
      </c>
      <c r="N23" s="872">
        <f>SUM('[5]P-163:DBFO'!N23)</f>
        <v>0</v>
      </c>
      <c r="O23" s="872">
        <f>SUM('[5]P-163:DBFO'!O23)</f>
        <v>0</v>
      </c>
      <c r="P23" s="872">
        <f>SUM('[5]P-163:DBFO'!P23)</f>
        <v>0</v>
      </c>
      <c r="Q23" s="872">
        <f>SUM('[5]P-163:DBFO'!Q23)</f>
        <v>0</v>
      </c>
      <c r="R23" s="872">
        <f>SUM('[5]P-163:DBFO'!R23)</f>
        <v>0</v>
      </c>
      <c r="S23" s="872">
        <f>SUM('[5]P-163:DBFO'!S23)</f>
        <v>0</v>
      </c>
      <c r="T23" s="872">
        <f>SUM('[5]P-163:DBFO'!T23)</f>
        <v>0</v>
      </c>
      <c r="U23" s="872">
        <f>SUM('[5]P-163:DBFO'!U23)</f>
        <v>0</v>
      </c>
      <c r="V23" s="872">
        <f>SUM('[5]P-163:DBFO'!V23)</f>
        <v>0</v>
      </c>
      <c r="W23" s="872">
        <f>SUM('[5]P-163:DBFO'!W23)</f>
        <v>0</v>
      </c>
      <c r="X23" s="872">
        <f>SUM('[5]P-163:DBFO'!X23)</f>
        <v>0</v>
      </c>
      <c r="Y23" s="872">
        <f>SUM('[5]P-163:DBFO'!Y23)</f>
        <v>0</v>
      </c>
      <c r="Z23" s="872">
        <f>SUM('[5]P-163:DBFO'!Z23)</f>
        <v>0</v>
      </c>
      <c r="AA23" s="872">
        <f>SUM('[5]P-163:DBFO'!AA23)</f>
        <v>0</v>
      </c>
      <c r="AB23" s="872">
        <f>SUM('[5]P-163:DBFO'!AB23)</f>
        <v>0</v>
      </c>
      <c r="AC23" s="872">
        <f>SUM('[5]P-163:DBFO'!AC23)</f>
        <v>0</v>
      </c>
      <c r="AD23" s="872">
        <f>SUM('[5]P-163:DBFO'!AD23)</f>
        <v>0</v>
      </c>
      <c r="AE23" s="873">
        <f t="shared" si="3"/>
        <v>0</v>
      </c>
    </row>
    <row r="24" spans="1:32" s="876" customFormat="1" ht="20.100000000000001" customHeight="1">
      <c r="A24" s="871" t="s">
        <v>722</v>
      </c>
      <c r="B24" s="961" t="s">
        <v>723</v>
      </c>
      <c r="C24" s="962"/>
      <c r="D24" s="872">
        <f>SUM('[5]P-163:DBFO'!D24)</f>
        <v>0</v>
      </c>
      <c r="E24" s="872">
        <f>SUM('[5]P-163:DBFO'!E24)</f>
        <v>0</v>
      </c>
      <c r="F24" s="872">
        <f>SUM('[5]P-163:DBFO'!F24)</f>
        <v>0</v>
      </c>
      <c r="G24" s="872">
        <f>SUM('[5]P-163:DBFO'!G24)</f>
        <v>0</v>
      </c>
      <c r="H24" s="872">
        <f>SUM('[5]P-163:DBFO'!H24)</f>
        <v>0</v>
      </c>
      <c r="I24" s="872">
        <f>SUM('[5]P-163:DBFO'!I24)</f>
        <v>0</v>
      </c>
      <c r="J24" s="872">
        <f>SUM('[5]P-163:DBFO'!J24)</f>
        <v>0</v>
      </c>
      <c r="K24" s="872">
        <f>SUM('[5]P-163:DBFO'!K24)</f>
        <v>0</v>
      </c>
      <c r="L24" s="872">
        <f>SUM('[5]P-163:DBFO'!L24)</f>
        <v>0</v>
      </c>
      <c r="M24" s="872">
        <f>SUM('[5]P-163:DBFO'!M24)</f>
        <v>0</v>
      </c>
      <c r="N24" s="872">
        <f>SUM('[5]P-163:DBFO'!N24)</f>
        <v>0</v>
      </c>
      <c r="O24" s="872">
        <f>SUM('[5]P-163:DBFO'!O24)</f>
        <v>0</v>
      </c>
      <c r="P24" s="872">
        <f>SUM('[5]P-163:DBFO'!P24)</f>
        <v>0</v>
      </c>
      <c r="Q24" s="872">
        <f>SUM('[5]P-163:DBFO'!Q24)</f>
        <v>0</v>
      </c>
      <c r="R24" s="872">
        <f>SUM('[5]P-163:DBFO'!R24)</f>
        <v>0</v>
      </c>
      <c r="S24" s="872">
        <f>SUM('[5]P-163:DBFO'!S24)</f>
        <v>0</v>
      </c>
      <c r="T24" s="872">
        <f>SUM('[5]P-163:DBFO'!T24)</f>
        <v>0</v>
      </c>
      <c r="U24" s="872">
        <f>SUM('[5]P-163:DBFO'!U24)</f>
        <v>0</v>
      </c>
      <c r="V24" s="872">
        <f>SUM('[5]P-163:DBFO'!V24)</f>
        <v>0</v>
      </c>
      <c r="W24" s="872">
        <f>SUM('[5]P-163:DBFO'!W24)</f>
        <v>0</v>
      </c>
      <c r="X24" s="872">
        <f>SUM('[5]P-163:DBFO'!X24)</f>
        <v>0</v>
      </c>
      <c r="Y24" s="872">
        <f>SUM('[5]P-163:DBFO'!Y24)</f>
        <v>0</v>
      </c>
      <c r="Z24" s="872">
        <f>SUM('[5]P-163:DBFO'!Z24)</f>
        <v>0</v>
      </c>
      <c r="AA24" s="872">
        <f>SUM('[5]P-163:DBFO'!AA24)</f>
        <v>0</v>
      </c>
      <c r="AB24" s="872">
        <f>SUM('[5]P-163:DBFO'!AB24)</f>
        <v>0</v>
      </c>
      <c r="AC24" s="872">
        <f>SUM('[5]P-163:DBFO'!AC24)</f>
        <v>0</v>
      </c>
      <c r="AD24" s="872">
        <f>SUM('[5]P-163:DBFO'!AD24)</f>
        <v>0</v>
      </c>
      <c r="AE24" s="873">
        <f>SUM(D24:AD24)</f>
        <v>0</v>
      </c>
    </row>
    <row r="25" spans="1:32" s="876" customFormat="1" ht="20.100000000000001" customHeight="1">
      <c r="A25" s="871" t="s">
        <v>724</v>
      </c>
      <c r="B25" s="961" t="s">
        <v>725</v>
      </c>
      <c r="C25" s="962"/>
      <c r="D25" s="872">
        <f>SUM('[5]P-163:DBFO'!D25)</f>
        <v>0</v>
      </c>
      <c r="E25" s="872">
        <f>SUM('[5]P-163:DBFO'!E25)</f>
        <v>0</v>
      </c>
      <c r="F25" s="872">
        <f>SUM('[5]P-163:DBFO'!F25)</f>
        <v>0</v>
      </c>
      <c r="G25" s="872">
        <f>SUM('[5]P-163:DBFO'!G25)</f>
        <v>0</v>
      </c>
      <c r="H25" s="872">
        <f>SUM('[5]P-163:DBFO'!H25)</f>
        <v>0</v>
      </c>
      <c r="I25" s="872">
        <f>SUM('[5]P-163:DBFO'!I25)</f>
        <v>0</v>
      </c>
      <c r="J25" s="872">
        <f>SUM('[5]P-163:DBFO'!J25)</f>
        <v>0</v>
      </c>
      <c r="K25" s="872">
        <f>SUM('[5]P-163:DBFO'!K25)</f>
        <v>0</v>
      </c>
      <c r="L25" s="872">
        <f>SUM('[5]P-163:DBFO'!L25)</f>
        <v>0</v>
      </c>
      <c r="M25" s="872">
        <f>SUM('[5]P-163:DBFO'!M25)</f>
        <v>0</v>
      </c>
      <c r="N25" s="872">
        <f>SUM('[5]P-163:DBFO'!N25)</f>
        <v>0</v>
      </c>
      <c r="O25" s="872">
        <f>SUM('[5]P-163:DBFO'!O25)</f>
        <v>0</v>
      </c>
      <c r="P25" s="872">
        <f>SUM('[5]P-163:DBFO'!P25)</f>
        <v>0</v>
      </c>
      <c r="Q25" s="872">
        <f>SUM('[5]P-163:DBFO'!Q25)</f>
        <v>0</v>
      </c>
      <c r="R25" s="872">
        <f>SUM('[5]P-163:DBFO'!R25)</f>
        <v>0</v>
      </c>
      <c r="S25" s="872">
        <f>SUM('[5]P-163:DBFO'!S25)</f>
        <v>0</v>
      </c>
      <c r="T25" s="872">
        <f>SUM('[5]P-163:DBFO'!T25)</f>
        <v>0</v>
      </c>
      <c r="U25" s="872">
        <f>SUM('[5]P-163:DBFO'!U25)</f>
        <v>0</v>
      </c>
      <c r="V25" s="872">
        <f>SUM('[5]P-163:DBFO'!V25)</f>
        <v>0</v>
      </c>
      <c r="W25" s="872">
        <f>SUM('[5]P-163:DBFO'!W25)</f>
        <v>0</v>
      </c>
      <c r="X25" s="872">
        <f>SUM('[5]P-163:DBFO'!X25)</f>
        <v>0</v>
      </c>
      <c r="Y25" s="872">
        <f>SUM('[5]P-163:DBFO'!Y25)</f>
        <v>0</v>
      </c>
      <c r="Z25" s="872">
        <f>SUM('[5]P-163:DBFO'!Z25)</f>
        <v>0</v>
      </c>
      <c r="AA25" s="872">
        <f>SUM('[5]P-163:DBFO'!AA25)</f>
        <v>0</v>
      </c>
      <c r="AB25" s="872">
        <f>SUM('[5]P-163:DBFO'!AB25)</f>
        <v>0</v>
      </c>
      <c r="AC25" s="872">
        <f>SUM('[5]P-163:DBFO'!AC25)</f>
        <v>0</v>
      </c>
      <c r="AD25" s="872">
        <f>SUM('[5]P-163:DBFO'!AD25)</f>
        <v>0</v>
      </c>
      <c r="AE25" s="873">
        <f t="shared" si="3"/>
        <v>0</v>
      </c>
    </row>
    <row r="26" spans="1:32" s="876" customFormat="1" ht="20.100000000000001" customHeight="1">
      <c r="A26" s="871" t="s">
        <v>726</v>
      </c>
      <c r="B26" s="957" t="s">
        <v>727</v>
      </c>
      <c r="C26" s="958"/>
      <c r="D26" s="872">
        <f>SUM('[5]P-163:DBFO'!D26)</f>
        <v>0</v>
      </c>
      <c r="E26" s="872">
        <f>SUM('[5]P-163:DBFO'!E26)</f>
        <v>0</v>
      </c>
      <c r="F26" s="872">
        <f>SUM('[5]P-163:DBFO'!F26)</f>
        <v>0</v>
      </c>
      <c r="G26" s="872">
        <f>SUM('[5]P-163:DBFO'!G26)</f>
        <v>0</v>
      </c>
      <c r="H26" s="872">
        <f>SUM('[5]P-163:DBFO'!H26)</f>
        <v>0</v>
      </c>
      <c r="I26" s="872">
        <f>SUM('[5]P-163:DBFO'!I26)</f>
        <v>0</v>
      </c>
      <c r="J26" s="872">
        <f>SUM('[5]P-163:DBFO'!J26)</f>
        <v>0</v>
      </c>
      <c r="K26" s="872">
        <f>SUM('[5]P-163:DBFO'!K26)</f>
        <v>0</v>
      </c>
      <c r="L26" s="872">
        <f>SUM('[5]P-163:DBFO'!L26)</f>
        <v>0</v>
      </c>
      <c r="M26" s="872">
        <f>SUM('[5]P-163:DBFO'!M26)</f>
        <v>0</v>
      </c>
      <c r="N26" s="872">
        <f>SUM('[5]P-163:DBFO'!N26)</f>
        <v>0</v>
      </c>
      <c r="O26" s="872">
        <f>SUM('[5]P-163:DBFO'!O26)</f>
        <v>0</v>
      </c>
      <c r="P26" s="872">
        <f>SUM('[5]P-163:DBFO'!P26)</f>
        <v>0</v>
      </c>
      <c r="Q26" s="872">
        <f>SUM('[5]P-163:DBFO'!Q26)</f>
        <v>0</v>
      </c>
      <c r="R26" s="872">
        <f>SUM('[5]P-163:DBFO'!R26)</f>
        <v>0</v>
      </c>
      <c r="S26" s="872">
        <f>SUM('[5]P-163:DBFO'!S26)</f>
        <v>0</v>
      </c>
      <c r="T26" s="872">
        <f>SUM('[5]P-163:DBFO'!T26)</f>
        <v>0</v>
      </c>
      <c r="U26" s="872">
        <f>SUM('[5]P-163:DBFO'!U26)</f>
        <v>0</v>
      </c>
      <c r="V26" s="872">
        <f>SUM('[5]P-163:DBFO'!V26)</f>
        <v>0</v>
      </c>
      <c r="W26" s="872">
        <f>SUM('[5]P-163:DBFO'!W26)</f>
        <v>0</v>
      </c>
      <c r="X26" s="872">
        <f>SUM('[5]P-163:DBFO'!X26)</f>
        <v>0</v>
      </c>
      <c r="Y26" s="872">
        <f>SUM('[5]P-163:DBFO'!Y26)</f>
        <v>0</v>
      </c>
      <c r="Z26" s="872">
        <f>SUM('[5]P-163:DBFO'!Z26)</f>
        <v>0</v>
      </c>
      <c r="AA26" s="872">
        <f>SUM('[5]P-163:DBFO'!AA26)</f>
        <v>0</v>
      </c>
      <c r="AB26" s="872">
        <f>SUM('[5]P-163:DBFO'!AB26)</f>
        <v>0</v>
      </c>
      <c r="AC26" s="872">
        <f>SUM('[5]P-163:DBFO'!AC26)</f>
        <v>0</v>
      </c>
      <c r="AD26" s="872">
        <f>SUM('[5]P-163:DBFO'!AD26)</f>
        <v>0</v>
      </c>
      <c r="AE26" s="873">
        <f t="shared" si="3"/>
        <v>0</v>
      </c>
    </row>
    <row r="27" spans="1:32" s="876" customFormat="1" ht="20.100000000000001" customHeight="1">
      <c r="A27" s="871" t="s">
        <v>728</v>
      </c>
      <c r="B27" s="957" t="s">
        <v>729</v>
      </c>
      <c r="C27" s="958"/>
      <c r="D27" s="872">
        <f>SUM('[5]P-163:DBFO'!D27)</f>
        <v>0</v>
      </c>
      <c r="E27" s="872">
        <f>SUM('[5]P-163:DBFO'!E27)</f>
        <v>0</v>
      </c>
      <c r="F27" s="872">
        <f>SUM('[5]P-163:DBFO'!F27)</f>
        <v>0</v>
      </c>
      <c r="G27" s="872">
        <f>SUM('[5]P-163:DBFO'!G27)</f>
        <v>0</v>
      </c>
      <c r="H27" s="872">
        <f>SUM('[5]P-163:DBFO'!H27)</f>
        <v>0</v>
      </c>
      <c r="I27" s="872">
        <f>SUM('[5]P-163:DBFO'!I27)</f>
        <v>0</v>
      </c>
      <c r="J27" s="872">
        <f>SUM('[5]P-163:DBFO'!J27)</f>
        <v>0</v>
      </c>
      <c r="K27" s="872">
        <f>SUM('[5]P-163:DBFO'!K27)</f>
        <v>0</v>
      </c>
      <c r="L27" s="872">
        <f>SUM('[5]P-163:DBFO'!L27)</f>
        <v>0</v>
      </c>
      <c r="M27" s="872">
        <f>SUM('[5]P-163:DBFO'!M27)</f>
        <v>0</v>
      </c>
      <c r="N27" s="872">
        <f>SUM('[5]P-163:DBFO'!N27)</f>
        <v>0</v>
      </c>
      <c r="O27" s="872">
        <f>SUM('[5]P-163:DBFO'!O27)</f>
        <v>0</v>
      </c>
      <c r="P27" s="872">
        <f>SUM('[5]P-163:DBFO'!P27)</f>
        <v>0</v>
      </c>
      <c r="Q27" s="872">
        <f>SUM('[5]P-163:DBFO'!Q27)</f>
        <v>0</v>
      </c>
      <c r="R27" s="872">
        <f>SUM('[5]P-163:DBFO'!R27)</f>
        <v>0</v>
      </c>
      <c r="S27" s="872">
        <f>SUM('[5]P-163:DBFO'!S27)</f>
        <v>0</v>
      </c>
      <c r="T27" s="872">
        <f>SUM('[5]P-163:DBFO'!T27)</f>
        <v>0</v>
      </c>
      <c r="U27" s="872">
        <f>SUM('[5]P-163:DBFO'!U27)</f>
        <v>0</v>
      </c>
      <c r="V27" s="872">
        <f>SUM('[5]P-163:DBFO'!V27)</f>
        <v>0</v>
      </c>
      <c r="W27" s="872">
        <f>SUM('[5]P-163:DBFO'!W27)</f>
        <v>0</v>
      </c>
      <c r="X27" s="872">
        <f>SUM('[5]P-163:DBFO'!X27)</f>
        <v>0</v>
      </c>
      <c r="Y27" s="872">
        <f>SUM('[5]P-163:DBFO'!Y27)</f>
        <v>0</v>
      </c>
      <c r="Z27" s="872">
        <f>SUM('[5]P-163:DBFO'!Z27)</f>
        <v>0</v>
      </c>
      <c r="AA27" s="872">
        <f>SUM('[5]P-163:DBFO'!AA27)</f>
        <v>0</v>
      </c>
      <c r="AB27" s="872">
        <f>SUM('[5]P-163:DBFO'!AB27)</f>
        <v>0</v>
      </c>
      <c r="AC27" s="872">
        <f>SUM('[5]P-163:DBFO'!AC27)</f>
        <v>0</v>
      </c>
      <c r="AD27" s="872">
        <f>SUM('[5]P-163:DBFO'!AD27)</f>
        <v>0</v>
      </c>
      <c r="AE27" s="873">
        <f t="shared" si="3"/>
        <v>0</v>
      </c>
    </row>
    <row r="28" spans="1:32" s="877" customFormat="1" ht="30" customHeight="1">
      <c r="A28" s="867" t="s">
        <v>730</v>
      </c>
      <c r="B28" s="959" t="s">
        <v>352</v>
      </c>
      <c r="C28" s="960"/>
      <c r="D28" s="868">
        <f>D29</f>
        <v>0</v>
      </c>
      <c r="E28" s="868">
        <f>E29</f>
        <v>0</v>
      </c>
      <c r="F28" s="868">
        <f>F29</f>
        <v>0</v>
      </c>
      <c r="G28" s="868">
        <f t="shared" ref="G28:AD28" si="5">G29</f>
        <v>0</v>
      </c>
      <c r="H28" s="868">
        <f t="shared" si="5"/>
        <v>0</v>
      </c>
      <c r="I28" s="868">
        <f t="shared" si="5"/>
        <v>0</v>
      </c>
      <c r="J28" s="868">
        <f t="shared" si="5"/>
        <v>0</v>
      </c>
      <c r="K28" s="868">
        <f t="shared" si="5"/>
        <v>0</v>
      </c>
      <c r="L28" s="868">
        <f t="shared" si="5"/>
        <v>0</v>
      </c>
      <c r="M28" s="868">
        <f t="shared" si="5"/>
        <v>0</v>
      </c>
      <c r="N28" s="868">
        <f t="shared" si="5"/>
        <v>0</v>
      </c>
      <c r="O28" s="868">
        <f t="shared" si="5"/>
        <v>0</v>
      </c>
      <c r="P28" s="868">
        <f t="shared" si="5"/>
        <v>0</v>
      </c>
      <c r="Q28" s="868">
        <f t="shared" si="5"/>
        <v>0</v>
      </c>
      <c r="R28" s="868">
        <f t="shared" si="5"/>
        <v>0</v>
      </c>
      <c r="S28" s="868">
        <f t="shared" si="5"/>
        <v>0</v>
      </c>
      <c r="T28" s="868">
        <f t="shared" si="5"/>
        <v>0</v>
      </c>
      <c r="U28" s="868">
        <f t="shared" si="5"/>
        <v>0</v>
      </c>
      <c r="V28" s="868">
        <f t="shared" si="5"/>
        <v>0</v>
      </c>
      <c r="W28" s="868">
        <f t="shared" si="5"/>
        <v>0</v>
      </c>
      <c r="X28" s="868">
        <f t="shared" si="5"/>
        <v>0</v>
      </c>
      <c r="Y28" s="868">
        <f t="shared" si="5"/>
        <v>0</v>
      </c>
      <c r="Z28" s="868">
        <f t="shared" si="5"/>
        <v>0</v>
      </c>
      <c r="AA28" s="868">
        <f t="shared" si="5"/>
        <v>0</v>
      </c>
      <c r="AB28" s="868">
        <f t="shared" si="5"/>
        <v>0</v>
      </c>
      <c r="AC28" s="868">
        <f t="shared" si="5"/>
        <v>0</v>
      </c>
      <c r="AD28" s="868">
        <f t="shared" si="5"/>
        <v>0</v>
      </c>
      <c r="AE28" s="869">
        <f t="shared" si="3"/>
        <v>0</v>
      </c>
    </row>
    <row r="29" spans="1:32" s="876" customFormat="1" ht="20.100000000000001" customHeight="1">
      <c r="A29" s="871" t="s">
        <v>539</v>
      </c>
      <c r="B29" s="957" t="s">
        <v>731</v>
      </c>
      <c r="C29" s="958"/>
      <c r="D29" s="872">
        <f>SUM('[5]P-163:DBFO'!D29)</f>
        <v>0</v>
      </c>
      <c r="E29" s="872">
        <f>SUM('[5]P-163:DBFO'!E29)</f>
        <v>0</v>
      </c>
      <c r="F29" s="872">
        <f>SUM('[5]P-163:DBFO'!F29)</f>
        <v>0</v>
      </c>
      <c r="G29" s="872">
        <f>SUM('[5]P-163:DBFO'!G29)</f>
        <v>0</v>
      </c>
      <c r="H29" s="872">
        <f>SUM('[5]P-163:DBFO'!H29)</f>
        <v>0</v>
      </c>
      <c r="I29" s="872">
        <f>SUM('[5]P-163:DBFO'!I29)</f>
        <v>0</v>
      </c>
      <c r="J29" s="872">
        <f>SUM('[5]P-163:DBFO'!J29)</f>
        <v>0</v>
      </c>
      <c r="K29" s="872">
        <f>SUM('[5]P-163:DBFO'!K29)</f>
        <v>0</v>
      </c>
      <c r="L29" s="872">
        <f>SUM('[5]P-163:DBFO'!L29)</f>
        <v>0</v>
      </c>
      <c r="M29" s="872">
        <f>SUM('[5]P-163:DBFO'!M29)</f>
        <v>0</v>
      </c>
      <c r="N29" s="872">
        <f>SUM('[5]P-163:DBFO'!N29)</f>
        <v>0</v>
      </c>
      <c r="O29" s="872">
        <f>SUM('[5]P-163:DBFO'!O29)</f>
        <v>0</v>
      </c>
      <c r="P29" s="872">
        <f>SUM('[5]P-163:DBFO'!P29)</f>
        <v>0</v>
      </c>
      <c r="Q29" s="872">
        <f>SUM('[5]P-163:DBFO'!Q29)</f>
        <v>0</v>
      </c>
      <c r="R29" s="872">
        <f>SUM('[5]P-163:DBFO'!R29)</f>
        <v>0</v>
      </c>
      <c r="S29" s="872">
        <f>SUM('[5]P-163:DBFO'!S29)</f>
        <v>0</v>
      </c>
      <c r="T29" s="872">
        <f>SUM('[5]P-163:DBFO'!T29)</f>
        <v>0</v>
      </c>
      <c r="U29" s="872">
        <f>SUM('[5]P-163:DBFO'!U29)</f>
        <v>0</v>
      </c>
      <c r="V29" s="872">
        <f>SUM('[5]P-163:DBFO'!V29)</f>
        <v>0</v>
      </c>
      <c r="W29" s="872">
        <f>SUM('[5]P-163:DBFO'!W29)</f>
        <v>0</v>
      </c>
      <c r="X29" s="872">
        <f>SUM('[5]P-163:DBFO'!X29)</f>
        <v>0</v>
      </c>
      <c r="Y29" s="872">
        <f>SUM('[5]P-163:DBFO'!Y29)</f>
        <v>0</v>
      </c>
      <c r="Z29" s="872">
        <f>SUM('[5]P-163:DBFO'!Z29)</f>
        <v>0</v>
      </c>
      <c r="AA29" s="872">
        <f>SUM('[5]P-163:DBFO'!AA29)</f>
        <v>0</v>
      </c>
      <c r="AB29" s="872">
        <f>SUM('[5]P-163:DBFO'!AB29)</f>
        <v>0</v>
      </c>
      <c r="AC29" s="872">
        <f>SUM('[5]P-163:DBFO'!AC29)</f>
        <v>0</v>
      </c>
      <c r="AD29" s="872">
        <f>SUM('[5]P-163:DBFO'!AD29)</f>
        <v>0</v>
      </c>
      <c r="AE29" s="873">
        <f t="shared" si="3"/>
        <v>0</v>
      </c>
    </row>
    <row r="30" spans="1:32" s="877" customFormat="1" ht="30" customHeight="1">
      <c r="A30" s="867" t="s">
        <v>732</v>
      </c>
      <c r="B30" s="959" t="s">
        <v>371</v>
      </c>
      <c r="C30" s="960"/>
      <c r="D30" s="868">
        <f>D31</f>
        <v>0</v>
      </c>
      <c r="E30" s="868">
        <f>E31</f>
        <v>0</v>
      </c>
      <c r="F30" s="868">
        <f>F31</f>
        <v>0</v>
      </c>
      <c r="G30" s="868">
        <f t="shared" ref="G30:AD30" si="6">G31</f>
        <v>0</v>
      </c>
      <c r="H30" s="868">
        <f t="shared" si="6"/>
        <v>0</v>
      </c>
      <c r="I30" s="868">
        <f t="shared" si="6"/>
        <v>0</v>
      </c>
      <c r="J30" s="868">
        <f t="shared" si="6"/>
        <v>0</v>
      </c>
      <c r="K30" s="868">
        <f t="shared" si="6"/>
        <v>0</v>
      </c>
      <c r="L30" s="868">
        <f t="shared" si="6"/>
        <v>0</v>
      </c>
      <c r="M30" s="868">
        <f t="shared" si="6"/>
        <v>0</v>
      </c>
      <c r="N30" s="868">
        <f t="shared" si="6"/>
        <v>0</v>
      </c>
      <c r="O30" s="868">
        <f t="shared" si="6"/>
        <v>0</v>
      </c>
      <c r="P30" s="868">
        <f t="shared" si="6"/>
        <v>0</v>
      </c>
      <c r="Q30" s="868">
        <f t="shared" si="6"/>
        <v>0</v>
      </c>
      <c r="R30" s="868">
        <f t="shared" si="6"/>
        <v>0</v>
      </c>
      <c r="S30" s="868">
        <f t="shared" si="6"/>
        <v>0</v>
      </c>
      <c r="T30" s="868">
        <f t="shared" si="6"/>
        <v>0</v>
      </c>
      <c r="U30" s="868">
        <f t="shared" si="6"/>
        <v>0</v>
      </c>
      <c r="V30" s="868">
        <f t="shared" si="6"/>
        <v>0</v>
      </c>
      <c r="W30" s="868">
        <f t="shared" si="6"/>
        <v>0</v>
      </c>
      <c r="X30" s="868">
        <f t="shared" si="6"/>
        <v>0</v>
      </c>
      <c r="Y30" s="868">
        <f t="shared" si="6"/>
        <v>0</v>
      </c>
      <c r="Z30" s="868">
        <f t="shared" si="6"/>
        <v>0</v>
      </c>
      <c r="AA30" s="868">
        <f t="shared" si="6"/>
        <v>0</v>
      </c>
      <c r="AB30" s="868">
        <f t="shared" si="6"/>
        <v>0</v>
      </c>
      <c r="AC30" s="868">
        <f t="shared" si="6"/>
        <v>0</v>
      </c>
      <c r="AD30" s="868">
        <f t="shared" si="6"/>
        <v>0</v>
      </c>
      <c r="AE30" s="869">
        <f t="shared" si="3"/>
        <v>0</v>
      </c>
    </row>
    <row r="31" spans="1:32" s="876" customFormat="1" ht="20.100000000000001" customHeight="1">
      <c r="A31" s="871" t="s">
        <v>540</v>
      </c>
      <c r="B31" s="957" t="s">
        <v>371</v>
      </c>
      <c r="C31" s="958"/>
      <c r="D31" s="872">
        <f>SUM('[5]P-163:DBFO'!D31)</f>
        <v>0</v>
      </c>
      <c r="E31" s="872">
        <f>SUM('[5]P-163:DBFO'!E31)</f>
        <v>0</v>
      </c>
      <c r="F31" s="872">
        <f>SUM('[5]P-163:DBFO'!F31)</f>
        <v>0</v>
      </c>
      <c r="G31" s="872">
        <f>SUM('[5]P-163:DBFO'!G31)</f>
        <v>0</v>
      </c>
      <c r="H31" s="872">
        <f>SUM('[5]P-163:DBFO'!H31)</f>
        <v>0</v>
      </c>
      <c r="I31" s="872">
        <f>SUM('[5]P-163:DBFO'!I31)</f>
        <v>0</v>
      </c>
      <c r="J31" s="872">
        <f>SUM('[5]P-163:DBFO'!J31)</f>
        <v>0</v>
      </c>
      <c r="K31" s="872">
        <f>SUM('[5]P-163:DBFO'!K31)</f>
        <v>0</v>
      </c>
      <c r="L31" s="872">
        <f>SUM('[5]P-163:DBFO'!L31)</f>
        <v>0</v>
      </c>
      <c r="M31" s="872">
        <f>SUM('[5]P-163:DBFO'!M31)</f>
        <v>0</v>
      </c>
      <c r="N31" s="872">
        <f>SUM('[5]P-163:DBFO'!N31)</f>
        <v>0</v>
      </c>
      <c r="O31" s="872">
        <f>SUM('[5]P-163:DBFO'!O31)</f>
        <v>0</v>
      </c>
      <c r="P31" s="872">
        <f>SUM('[5]P-163:DBFO'!P31)</f>
        <v>0</v>
      </c>
      <c r="Q31" s="872">
        <f>SUM('[5]P-163:DBFO'!Q31)</f>
        <v>0</v>
      </c>
      <c r="R31" s="872">
        <f>SUM('[5]P-163:DBFO'!R31)</f>
        <v>0</v>
      </c>
      <c r="S31" s="872">
        <f>SUM('[5]P-163:DBFO'!S31)</f>
        <v>0</v>
      </c>
      <c r="T31" s="872">
        <f>SUM('[5]P-163:DBFO'!T31)</f>
        <v>0</v>
      </c>
      <c r="U31" s="872">
        <f>SUM('[5]P-163:DBFO'!U31)</f>
        <v>0</v>
      </c>
      <c r="V31" s="872">
        <f>SUM('[5]P-163:DBFO'!V31)</f>
        <v>0</v>
      </c>
      <c r="W31" s="872">
        <f>SUM('[5]P-163:DBFO'!W31)</f>
        <v>0</v>
      </c>
      <c r="X31" s="872">
        <f>SUM('[5]P-163:DBFO'!X31)</f>
        <v>0</v>
      </c>
      <c r="Y31" s="872">
        <f>SUM('[5]P-163:DBFO'!Y31)</f>
        <v>0</v>
      </c>
      <c r="Z31" s="872">
        <f>SUM('[5]P-163:DBFO'!Z31)</f>
        <v>0</v>
      </c>
      <c r="AA31" s="872">
        <f>SUM('[5]P-163:DBFO'!AA31)</f>
        <v>0</v>
      </c>
      <c r="AB31" s="872">
        <f>SUM('[5]P-163:DBFO'!AB31)</f>
        <v>0</v>
      </c>
      <c r="AC31" s="872">
        <f>SUM('[5]P-163:DBFO'!AC31)</f>
        <v>0</v>
      </c>
      <c r="AD31" s="872">
        <f>SUM('[5]P-163:DBFO'!AD31)</f>
        <v>0</v>
      </c>
      <c r="AE31" s="873">
        <f t="shared" si="3"/>
        <v>0</v>
      </c>
    </row>
    <row r="32" spans="1:32" s="875" customFormat="1" ht="30" customHeight="1">
      <c r="A32" s="867" t="s">
        <v>733</v>
      </c>
      <c r="B32" s="959" t="s">
        <v>734</v>
      </c>
      <c r="C32" s="960"/>
      <c r="D32" s="868">
        <f>SUM(D33:D34)</f>
        <v>0</v>
      </c>
      <c r="E32" s="868">
        <f>SUM(E33:E34)</f>
        <v>0</v>
      </c>
      <c r="F32" s="868">
        <f>SUM(F33:F34)</f>
        <v>0</v>
      </c>
      <c r="G32" s="868">
        <f t="shared" ref="G32:AD32" si="7">SUM(G33:G34)</f>
        <v>0</v>
      </c>
      <c r="H32" s="868">
        <f t="shared" si="7"/>
        <v>0</v>
      </c>
      <c r="I32" s="868">
        <f t="shared" si="7"/>
        <v>0</v>
      </c>
      <c r="J32" s="868">
        <f t="shared" si="7"/>
        <v>0</v>
      </c>
      <c r="K32" s="868">
        <f t="shared" si="7"/>
        <v>0</v>
      </c>
      <c r="L32" s="868">
        <f t="shared" si="7"/>
        <v>0</v>
      </c>
      <c r="M32" s="868">
        <f t="shared" si="7"/>
        <v>0</v>
      </c>
      <c r="N32" s="868">
        <f t="shared" si="7"/>
        <v>0</v>
      </c>
      <c r="O32" s="868">
        <f t="shared" si="7"/>
        <v>0</v>
      </c>
      <c r="P32" s="868">
        <f t="shared" si="7"/>
        <v>0</v>
      </c>
      <c r="Q32" s="868">
        <f t="shared" si="7"/>
        <v>0</v>
      </c>
      <c r="R32" s="868">
        <f t="shared" si="7"/>
        <v>0</v>
      </c>
      <c r="S32" s="868">
        <f t="shared" si="7"/>
        <v>0</v>
      </c>
      <c r="T32" s="868">
        <f t="shared" si="7"/>
        <v>0</v>
      </c>
      <c r="U32" s="868">
        <f t="shared" si="7"/>
        <v>0</v>
      </c>
      <c r="V32" s="868">
        <f t="shared" si="7"/>
        <v>0</v>
      </c>
      <c r="W32" s="868">
        <f t="shared" si="7"/>
        <v>0</v>
      </c>
      <c r="X32" s="868">
        <f t="shared" si="7"/>
        <v>0</v>
      </c>
      <c r="Y32" s="868">
        <f t="shared" si="7"/>
        <v>0</v>
      </c>
      <c r="Z32" s="868">
        <f t="shared" si="7"/>
        <v>0</v>
      </c>
      <c r="AA32" s="868">
        <f t="shared" si="7"/>
        <v>0</v>
      </c>
      <c r="AB32" s="868">
        <f t="shared" si="7"/>
        <v>0</v>
      </c>
      <c r="AC32" s="868">
        <f t="shared" si="7"/>
        <v>0</v>
      </c>
      <c r="AD32" s="868">
        <f t="shared" si="7"/>
        <v>0</v>
      </c>
      <c r="AE32" s="878">
        <f>SUM(D32:AD32)</f>
        <v>0</v>
      </c>
    </row>
    <row r="33" spans="1:31" s="852" customFormat="1" ht="20.100000000000001" customHeight="1">
      <c r="A33" s="871" t="s">
        <v>540</v>
      </c>
      <c r="B33" s="957" t="s">
        <v>735</v>
      </c>
      <c r="C33" s="958"/>
      <c r="D33" s="872">
        <f>SUM('[5]P-163:DBFO'!D33)</f>
        <v>0</v>
      </c>
      <c r="E33" s="872">
        <f>SUM('[5]P-163:DBFO'!E33)</f>
        <v>0</v>
      </c>
      <c r="F33" s="872">
        <f>SUM('[5]P-163:DBFO'!F33)</f>
        <v>0</v>
      </c>
      <c r="G33" s="872">
        <f>SUM('[5]P-163:DBFO'!G33)</f>
        <v>0</v>
      </c>
      <c r="H33" s="872">
        <f>SUM('[5]P-163:DBFO'!H33)</f>
        <v>0</v>
      </c>
      <c r="I33" s="872">
        <f>SUM('[5]P-163:DBFO'!I33)</f>
        <v>0</v>
      </c>
      <c r="J33" s="872">
        <f>SUM('[5]P-163:DBFO'!J33)</f>
        <v>0</v>
      </c>
      <c r="K33" s="872">
        <f>SUM('[5]P-163:DBFO'!K33)</f>
        <v>0</v>
      </c>
      <c r="L33" s="872">
        <f>SUM('[5]P-163:DBFO'!L33)</f>
        <v>0</v>
      </c>
      <c r="M33" s="872">
        <f>SUM('[5]P-163:DBFO'!M33)</f>
        <v>0</v>
      </c>
      <c r="N33" s="872">
        <f>SUM('[5]P-163:DBFO'!N33)</f>
        <v>0</v>
      </c>
      <c r="O33" s="872">
        <f>SUM('[5]P-163:DBFO'!O33)</f>
        <v>0</v>
      </c>
      <c r="P33" s="872">
        <f>SUM('[5]P-163:DBFO'!P33)</f>
        <v>0</v>
      </c>
      <c r="Q33" s="872">
        <f>SUM('[5]P-163:DBFO'!Q33)</f>
        <v>0</v>
      </c>
      <c r="R33" s="872">
        <f>SUM('[5]P-163:DBFO'!R33)</f>
        <v>0</v>
      </c>
      <c r="S33" s="872">
        <f>SUM('[5]P-163:DBFO'!S33)</f>
        <v>0</v>
      </c>
      <c r="T33" s="872">
        <f>SUM('[5]P-163:DBFO'!T33)</f>
        <v>0</v>
      </c>
      <c r="U33" s="872">
        <f>SUM('[5]P-163:DBFO'!U33)</f>
        <v>0</v>
      </c>
      <c r="V33" s="872">
        <f>SUM('[5]P-163:DBFO'!V33)</f>
        <v>0</v>
      </c>
      <c r="W33" s="872">
        <f>SUM('[5]P-163:DBFO'!W33)</f>
        <v>0</v>
      </c>
      <c r="X33" s="872">
        <f>SUM('[5]P-163:DBFO'!X33)</f>
        <v>0</v>
      </c>
      <c r="Y33" s="872">
        <f>SUM('[5]P-163:DBFO'!Y33)</f>
        <v>0</v>
      </c>
      <c r="Z33" s="872">
        <f>SUM('[5]P-163:DBFO'!Z33)</f>
        <v>0</v>
      </c>
      <c r="AA33" s="872">
        <f>SUM('[5]P-163:DBFO'!AA33)</f>
        <v>0</v>
      </c>
      <c r="AB33" s="872">
        <f>SUM('[5]P-163:DBFO'!AB33)</f>
        <v>0</v>
      </c>
      <c r="AC33" s="872">
        <f>SUM('[5]P-163:DBFO'!AC33)</f>
        <v>0</v>
      </c>
      <c r="AD33" s="872">
        <f>SUM('[5]P-163:DBFO'!AD33)</f>
        <v>0</v>
      </c>
      <c r="AE33" s="873">
        <f t="shared" si="3"/>
        <v>0</v>
      </c>
    </row>
    <row r="34" spans="1:31" s="852" customFormat="1" ht="20.100000000000001" customHeight="1">
      <c r="A34" s="871" t="s">
        <v>539</v>
      </c>
      <c r="B34" s="957" t="s">
        <v>18</v>
      </c>
      <c r="C34" s="958"/>
      <c r="D34" s="872">
        <f>SUM('[5]P-163:DBFO'!D34)</f>
        <v>0</v>
      </c>
      <c r="E34" s="872">
        <f>SUM('[5]P-163:DBFO'!E34)</f>
        <v>0</v>
      </c>
      <c r="F34" s="872">
        <f>SUM('[5]P-163:DBFO'!F34)</f>
        <v>0</v>
      </c>
      <c r="G34" s="872">
        <f>SUM('[5]P-163:DBFO'!G34)</f>
        <v>0</v>
      </c>
      <c r="H34" s="872">
        <f>SUM('[5]P-163:DBFO'!H34)</f>
        <v>0</v>
      </c>
      <c r="I34" s="872">
        <f>SUM('[5]P-163:DBFO'!I34)</f>
        <v>0</v>
      </c>
      <c r="J34" s="872">
        <f>SUM('[5]P-163:DBFO'!J34)</f>
        <v>0</v>
      </c>
      <c r="K34" s="872">
        <f>SUM('[5]P-163:DBFO'!K34)</f>
        <v>0</v>
      </c>
      <c r="L34" s="872">
        <f>SUM('[5]P-163:DBFO'!L34)</f>
        <v>0</v>
      </c>
      <c r="M34" s="872">
        <f>SUM('[5]P-163:DBFO'!M34)</f>
        <v>0</v>
      </c>
      <c r="N34" s="872">
        <f>SUM('[5]P-163:DBFO'!N34)</f>
        <v>0</v>
      </c>
      <c r="O34" s="872">
        <f>SUM('[5]P-163:DBFO'!O34)</f>
        <v>0</v>
      </c>
      <c r="P34" s="872">
        <f>SUM('[5]P-163:DBFO'!P34)</f>
        <v>0</v>
      </c>
      <c r="Q34" s="872">
        <f>SUM('[5]P-163:DBFO'!Q34)</f>
        <v>0</v>
      </c>
      <c r="R34" s="872">
        <f>SUM('[5]P-163:DBFO'!R34)</f>
        <v>0</v>
      </c>
      <c r="S34" s="872">
        <f>SUM('[5]P-163:DBFO'!S34)</f>
        <v>0</v>
      </c>
      <c r="T34" s="872">
        <f>SUM('[5]P-163:DBFO'!T34)</f>
        <v>0</v>
      </c>
      <c r="U34" s="872">
        <f>SUM('[5]P-163:DBFO'!U34)</f>
        <v>0</v>
      </c>
      <c r="V34" s="872">
        <f>SUM('[5]P-163:DBFO'!V34)</f>
        <v>0</v>
      </c>
      <c r="W34" s="872">
        <f>SUM('[5]P-163:DBFO'!W34)</f>
        <v>0</v>
      </c>
      <c r="X34" s="872">
        <f>SUM('[5]P-163:DBFO'!X34)</f>
        <v>0</v>
      </c>
      <c r="Y34" s="872">
        <f>SUM('[5]P-163:DBFO'!Y34)</f>
        <v>0</v>
      </c>
      <c r="Z34" s="872">
        <f>SUM('[5]P-163:DBFO'!Z34)</f>
        <v>0</v>
      </c>
      <c r="AA34" s="872">
        <f>SUM('[5]P-163:DBFO'!AA34)</f>
        <v>0</v>
      </c>
      <c r="AB34" s="872">
        <f>SUM('[5]P-163:DBFO'!AB34)</f>
        <v>0</v>
      </c>
      <c r="AC34" s="872">
        <f>SUM('[5]P-163:DBFO'!AC34)</f>
        <v>0</v>
      </c>
      <c r="AD34" s="872">
        <f>SUM('[5]P-163:DBFO'!AD34)</f>
        <v>0</v>
      </c>
      <c r="AE34" s="873">
        <f t="shared" si="3"/>
        <v>0</v>
      </c>
    </row>
    <row r="35" spans="1:31" s="877" customFormat="1" ht="30" customHeight="1">
      <c r="A35" s="867" t="s">
        <v>736</v>
      </c>
      <c r="B35" s="959" t="s">
        <v>737</v>
      </c>
      <c r="C35" s="960"/>
      <c r="D35" s="868">
        <f>SUM(D36:D37)</f>
        <v>0</v>
      </c>
      <c r="E35" s="868">
        <f>SUM(E36:E37)</f>
        <v>0</v>
      </c>
      <c r="F35" s="868">
        <f>SUM(F36:F37)</f>
        <v>0</v>
      </c>
      <c r="G35" s="868">
        <f t="shared" ref="G35:AD35" si="8">SUM(G36:G37)</f>
        <v>0</v>
      </c>
      <c r="H35" s="868">
        <f t="shared" si="8"/>
        <v>0</v>
      </c>
      <c r="I35" s="868">
        <f t="shared" si="8"/>
        <v>0</v>
      </c>
      <c r="J35" s="868">
        <f t="shared" si="8"/>
        <v>0</v>
      </c>
      <c r="K35" s="868">
        <f t="shared" si="8"/>
        <v>0</v>
      </c>
      <c r="L35" s="868">
        <f t="shared" si="8"/>
        <v>0</v>
      </c>
      <c r="M35" s="868">
        <f t="shared" si="8"/>
        <v>0</v>
      </c>
      <c r="N35" s="868">
        <f t="shared" si="8"/>
        <v>0</v>
      </c>
      <c r="O35" s="868">
        <f t="shared" si="8"/>
        <v>0</v>
      </c>
      <c r="P35" s="868">
        <f t="shared" si="8"/>
        <v>0</v>
      </c>
      <c r="Q35" s="868">
        <f t="shared" si="8"/>
        <v>0</v>
      </c>
      <c r="R35" s="868">
        <f t="shared" si="8"/>
        <v>0</v>
      </c>
      <c r="S35" s="868">
        <f t="shared" si="8"/>
        <v>0</v>
      </c>
      <c r="T35" s="868">
        <f t="shared" si="8"/>
        <v>0</v>
      </c>
      <c r="U35" s="868">
        <f t="shared" si="8"/>
        <v>0</v>
      </c>
      <c r="V35" s="868">
        <f t="shared" si="8"/>
        <v>0</v>
      </c>
      <c r="W35" s="868">
        <f t="shared" si="8"/>
        <v>0</v>
      </c>
      <c r="X35" s="868">
        <f t="shared" si="8"/>
        <v>0</v>
      </c>
      <c r="Y35" s="868">
        <f t="shared" si="8"/>
        <v>0</v>
      </c>
      <c r="Z35" s="868">
        <f t="shared" si="8"/>
        <v>0</v>
      </c>
      <c r="AA35" s="868">
        <f t="shared" si="8"/>
        <v>0</v>
      </c>
      <c r="AB35" s="868">
        <f t="shared" si="8"/>
        <v>0</v>
      </c>
      <c r="AC35" s="868">
        <f t="shared" si="8"/>
        <v>0</v>
      </c>
      <c r="AD35" s="868">
        <f t="shared" si="8"/>
        <v>0</v>
      </c>
      <c r="AE35" s="869">
        <f>SUM(D35:AD35)</f>
        <v>0</v>
      </c>
    </row>
    <row r="36" spans="1:31" s="876" customFormat="1" ht="20.100000000000001" customHeight="1">
      <c r="A36" s="871" t="s">
        <v>595</v>
      </c>
      <c r="B36" s="957" t="s">
        <v>735</v>
      </c>
      <c r="C36" s="958"/>
      <c r="D36" s="872">
        <f>SUM('[5]P-163:DBFO'!D36)</f>
        <v>0</v>
      </c>
      <c r="E36" s="872">
        <f>SUM('[5]P-163:DBFO'!E36)</f>
        <v>0</v>
      </c>
      <c r="F36" s="872">
        <f>SUM('[5]P-163:DBFO'!F36)</f>
        <v>0</v>
      </c>
      <c r="G36" s="872">
        <f>SUM('[5]P-163:DBFO'!G36)</f>
        <v>0</v>
      </c>
      <c r="H36" s="872">
        <f>SUM('[5]P-163:DBFO'!H36)</f>
        <v>0</v>
      </c>
      <c r="I36" s="872">
        <f>SUM('[5]P-163:DBFO'!I36)</f>
        <v>0</v>
      </c>
      <c r="J36" s="872">
        <f>SUM('[5]P-163:DBFO'!J36)</f>
        <v>0</v>
      </c>
      <c r="K36" s="872">
        <f>SUM('[5]P-163:DBFO'!K36)</f>
        <v>0</v>
      </c>
      <c r="L36" s="872">
        <f>SUM('[5]P-163:DBFO'!L36)</f>
        <v>0</v>
      </c>
      <c r="M36" s="872">
        <f>SUM('[5]P-163:DBFO'!M36)</f>
        <v>0</v>
      </c>
      <c r="N36" s="872">
        <f>SUM('[5]P-163:DBFO'!N36)</f>
        <v>0</v>
      </c>
      <c r="O36" s="872">
        <f>SUM('[5]P-163:DBFO'!O36)</f>
        <v>0</v>
      </c>
      <c r="P36" s="872">
        <f>SUM('[5]P-163:DBFO'!P36)</f>
        <v>0</v>
      </c>
      <c r="Q36" s="872">
        <f>SUM('[5]P-163:DBFO'!Q36)</f>
        <v>0</v>
      </c>
      <c r="R36" s="872">
        <f>SUM('[5]P-163:DBFO'!R36)</f>
        <v>0</v>
      </c>
      <c r="S36" s="872">
        <f>SUM('[5]P-163:DBFO'!S36)</f>
        <v>0</v>
      </c>
      <c r="T36" s="872">
        <f>SUM('[5]P-163:DBFO'!T36)</f>
        <v>0</v>
      </c>
      <c r="U36" s="872">
        <f>SUM('[5]P-163:DBFO'!U36)</f>
        <v>0</v>
      </c>
      <c r="V36" s="872">
        <f>SUM('[5]P-163:DBFO'!V36)</f>
        <v>0</v>
      </c>
      <c r="W36" s="872">
        <f>SUM('[5]P-163:DBFO'!W36)</f>
        <v>0</v>
      </c>
      <c r="X36" s="872">
        <f>SUM('[5]P-163:DBFO'!X36)</f>
        <v>0</v>
      </c>
      <c r="Y36" s="872">
        <f>SUM('[5]P-163:DBFO'!Y36)</f>
        <v>0</v>
      </c>
      <c r="Z36" s="872">
        <f>SUM('[5]P-163:DBFO'!Z36)</f>
        <v>0</v>
      </c>
      <c r="AA36" s="872">
        <f>SUM('[5]P-163:DBFO'!AA36)</f>
        <v>0</v>
      </c>
      <c r="AB36" s="872">
        <f>SUM('[5]P-163:DBFO'!AB36)</f>
        <v>0</v>
      </c>
      <c r="AC36" s="872">
        <f>SUM('[5]P-163:DBFO'!AC36)</f>
        <v>0</v>
      </c>
      <c r="AD36" s="872">
        <f>SUM('[5]P-163:DBFO'!AD36)</f>
        <v>0</v>
      </c>
      <c r="AE36" s="873">
        <f t="shared" si="3"/>
        <v>0</v>
      </c>
    </row>
    <row r="37" spans="1:31" s="876" customFormat="1" ht="20.100000000000001" customHeight="1" thickBot="1">
      <c r="A37" s="879" t="s">
        <v>540</v>
      </c>
      <c r="B37" s="954" t="s">
        <v>18</v>
      </c>
      <c r="C37" s="955"/>
      <c r="D37" s="872">
        <f>SUM('[5]P-163:DBFO'!D37)</f>
        <v>0</v>
      </c>
      <c r="E37" s="872">
        <f>SUM('[5]P-163:DBFO'!E37)</f>
        <v>0</v>
      </c>
      <c r="F37" s="872">
        <f>SUM('[5]P-163:DBFO'!F37)</f>
        <v>0</v>
      </c>
      <c r="G37" s="872">
        <f>SUM('[5]P-163:DBFO'!G37)</f>
        <v>0</v>
      </c>
      <c r="H37" s="872">
        <f>SUM('[5]P-163:DBFO'!H37)</f>
        <v>0</v>
      </c>
      <c r="I37" s="872">
        <f>SUM('[5]P-163:DBFO'!I37)</f>
        <v>0</v>
      </c>
      <c r="J37" s="872">
        <f>SUM('[5]P-163:DBFO'!J37)</f>
        <v>0</v>
      </c>
      <c r="K37" s="872">
        <f>SUM('[5]P-163:DBFO'!K37)</f>
        <v>0</v>
      </c>
      <c r="L37" s="872">
        <f>SUM('[5]P-163:DBFO'!L37)</f>
        <v>0</v>
      </c>
      <c r="M37" s="872">
        <f>SUM('[5]P-163:DBFO'!M37)</f>
        <v>0</v>
      </c>
      <c r="N37" s="872">
        <f>SUM('[5]P-163:DBFO'!N37)</f>
        <v>0</v>
      </c>
      <c r="O37" s="872">
        <f>SUM('[5]P-163:DBFO'!O37)</f>
        <v>0</v>
      </c>
      <c r="P37" s="872">
        <f>SUM('[5]P-163:DBFO'!P37)</f>
        <v>0</v>
      </c>
      <c r="Q37" s="872">
        <f>SUM('[5]P-163:DBFO'!Q37)</f>
        <v>0</v>
      </c>
      <c r="R37" s="872">
        <f>SUM('[5]P-163:DBFO'!R37)</f>
        <v>0</v>
      </c>
      <c r="S37" s="872">
        <f>SUM('[5]P-163:DBFO'!S37)</f>
        <v>0</v>
      </c>
      <c r="T37" s="872">
        <f>SUM('[5]P-163:DBFO'!T37)</f>
        <v>0</v>
      </c>
      <c r="U37" s="872">
        <f>SUM('[5]P-163:DBFO'!U37)</f>
        <v>0</v>
      </c>
      <c r="V37" s="872">
        <f>SUM('[5]P-163:DBFO'!V37)</f>
        <v>0</v>
      </c>
      <c r="W37" s="872">
        <f>SUM('[5]P-163:DBFO'!W37)</f>
        <v>0</v>
      </c>
      <c r="X37" s="872">
        <f>SUM('[5]P-163:DBFO'!X37)</f>
        <v>0</v>
      </c>
      <c r="Y37" s="872">
        <f>SUM('[5]P-163:DBFO'!Y37)</f>
        <v>0</v>
      </c>
      <c r="Z37" s="872">
        <f>SUM('[5]P-163:DBFO'!Z37)</f>
        <v>0</v>
      </c>
      <c r="AA37" s="872">
        <f>SUM('[5]P-163:DBFO'!AA37)</f>
        <v>0</v>
      </c>
      <c r="AB37" s="872">
        <f>SUM('[5]P-163:DBFO'!AB37)</f>
        <v>0</v>
      </c>
      <c r="AC37" s="872">
        <f>SUM('[5]P-163:DBFO'!AC37)</f>
        <v>0</v>
      </c>
      <c r="AD37" s="872">
        <f>SUM('[5]P-163:DBFO'!AD37)</f>
        <v>0</v>
      </c>
      <c r="AE37" s="873">
        <f t="shared" si="3"/>
        <v>0</v>
      </c>
    </row>
    <row r="38" spans="1:31" s="881" customFormat="1" ht="15" customHeight="1">
      <c r="A38" s="880"/>
      <c r="D38" s="882"/>
      <c r="E38" s="882"/>
      <c r="F38" s="882"/>
      <c r="G38" s="882"/>
      <c r="H38" s="882"/>
      <c r="I38" s="882"/>
      <c r="J38" s="882"/>
      <c r="K38" s="882"/>
      <c r="L38" s="882"/>
      <c r="M38" s="882"/>
      <c r="N38" s="882"/>
      <c r="O38" s="882"/>
      <c r="P38" s="882"/>
      <c r="Q38" s="882"/>
      <c r="R38" s="882"/>
      <c r="S38" s="882"/>
      <c r="T38" s="882"/>
      <c r="U38" s="882"/>
      <c r="W38" s="882"/>
      <c r="Y38" s="882"/>
      <c r="Z38" s="882"/>
      <c r="AA38" s="882"/>
      <c r="AB38" s="882"/>
      <c r="AC38" s="882"/>
    </row>
    <row r="39" spans="1:31" s="883" customFormat="1" ht="12.95" customHeight="1">
      <c r="A39" s="883" t="s">
        <v>551</v>
      </c>
      <c r="D39" s="884"/>
      <c r="E39" s="884"/>
      <c r="F39" s="884"/>
      <c r="G39" s="884"/>
      <c r="H39" s="884"/>
      <c r="I39" s="884"/>
      <c r="J39" s="884"/>
      <c r="K39" s="884"/>
      <c r="L39" s="884"/>
      <c r="M39" s="884"/>
      <c r="N39" s="884"/>
      <c r="O39" s="884"/>
      <c r="P39" s="884"/>
      <c r="Q39" s="884"/>
      <c r="R39" s="884"/>
      <c r="S39" s="884"/>
      <c r="T39" s="884"/>
      <c r="U39" s="884"/>
      <c r="W39" s="884"/>
      <c r="Y39" s="884"/>
      <c r="Z39" s="884"/>
      <c r="AA39" s="884"/>
      <c r="AB39" s="884"/>
      <c r="AC39" s="884"/>
    </row>
    <row r="40" spans="1:31" s="886" customFormat="1" ht="11.25" customHeight="1">
      <c r="A40" s="885"/>
      <c r="B40" s="883"/>
      <c r="D40" s="887"/>
      <c r="E40" s="887"/>
      <c r="F40" s="887"/>
      <c r="G40" s="887"/>
      <c r="H40" s="887"/>
      <c r="I40" s="887"/>
      <c r="J40" s="887"/>
      <c r="K40" s="887"/>
      <c r="L40" s="887"/>
      <c r="M40" s="887"/>
      <c r="N40" s="887"/>
      <c r="O40" s="887"/>
      <c r="P40" s="887"/>
      <c r="Q40" s="887"/>
      <c r="R40" s="887"/>
      <c r="S40" s="887"/>
      <c r="T40" s="887"/>
      <c r="U40" s="887"/>
      <c r="W40" s="887"/>
      <c r="Y40" s="887"/>
      <c r="Z40" s="887"/>
      <c r="AA40" s="887"/>
      <c r="AB40" s="887"/>
      <c r="AC40" s="887"/>
    </row>
    <row r="41" spans="1:31" s="886" customFormat="1" ht="9.75" customHeight="1">
      <c r="A41" s="885"/>
      <c r="D41" s="887"/>
      <c r="E41" s="887"/>
      <c r="F41" s="887"/>
      <c r="G41" s="887"/>
      <c r="H41" s="887"/>
      <c r="I41" s="887"/>
      <c r="J41" s="887"/>
      <c r="K41" s="887"/>
      <c r="L41" s="887"/>
      <c r="M41" s="887"/>
      <c r="N41" s="887"/>
      <c r="O41" s="887"/>
      <c r="P41" s="887"/>
      <c r="Q41" s="887"/>
      <c r="R41" s="887"/>
      <c r="S41" s="887"/>
      <c r="T41" s="887"/>
      <c r="U41" s="887"/>
      <c r="W41" s="887"/>
      <c r="Y41" s="887"/>
      <c r="Z41" s="887"/>
      <c r="AA41" s="887"/>
      <c r="AB41" s="887"/>
      <c r="AC41" s="887"/>
    </row>
    <row r="42" spans="1:31">
      <c r="B42" s="888"/>
      <c r="C42" s="888"/>
    </row>
    <row r="43" spans="1:31" s="785" customFormat="1" ht="13.5">
      <c r="A43" s="719" t="s">
        <v>650</v>
      </c>
      <c r="B43" s="561"/>
      <c r="C43" s="718"/>
      <c r="D43" s="889"/>
      <c r="E43" s="889"/>
      <c r="F43" s="889"/>
      <c r="G43" s="889"/>
      <c r="H43" s="889"/>
      <c r="I43" s="720" t="s">
        <v>30</v>
      </c>
      <c r="J43" s="889"/>
      <c r="K43" s="889"/>
      <c r="L43" s="889"/>
      <c r="M43" s="889"/>
      <c r="N43" s="889"/>
      <c r="O43" s="889"/>
      <c r="P43" s="889"/>
      <c r="Q43" s="889"/>
      <c r="R43" s="889"/>
      <c r="S43" s="889"/>
      <c r="T43" s="889"/>
      <c r="U43" s="889"/>
      <c r="W43" s="889"/>
      <c r="Y43" s="889"/>
      <c r="Z43" s="889"/>
      <c r="AA43" s="889"/>
      <c r="AB43" s="889"/>
      <c r="AC43" s="889"/>
    </row>
    <row r="44" spans="1:31" s="785" customFormat="1" ht="12.95" customHeight="1">
      <c r="A44" s="956" t="s">
        <v>651</v>
      </c>
      <c r="B44" s="956"/>
      <c r="C44" s="719"/>
      <c r="D44" s="782"/>
      <c r="E44" s="782"/>
      <c r="F44" s="782"/>
      <c r="G44" s="782"/>
      <c r="H44" s="782"/>
      <c r="I44" s="719" t="s">
        <v>177</v>
      </c>
      <c r="J44" s="782"/>
      <c r="K44" s="782"/>
      <c r="L44" s="782"/>
      <c r="M44" s="782"/>
      <c r="N44" s="782"/>
      <c r="O44" s="782"/>
      <c r="P44" s="782"/>
      <c r="Q44" s="782"/>
      <c r="R44" s="782"/>
      <c r="S44" s="782"/>
      <c r="T44" s="782"/>
      <c r="U44" s="782"/>
      <c r="W44" s="782"/>
      <c r="Y44" s="782"/>
      <c r="Z44" s="782"/>
      <c r="AA44" s="782"/>
      <c r="AB44" s="782"/>
      <c r="AC44" s="782"/>
    </row>
    <row r="45" spans="1:31">
      <c r="B45" s="888"/>
      <c r="C45" s="888"/>
    </row>
    <row r="46" spans="1:31">
      <c r="B46" s="888"/>
      <c r="C46" s="888"/>
    </row>
    <row r="47" spans="1:31">
      <c r="B47" s="888"/>
      <c r="C47" s="888"/>
    </row>
    <row r="48" spans="1:31">
      <c r="B48" s="888"/>
      <c r="C48" s="888"/>
    </row>
    <row r="49" spans="2:3">
      <c r="B49" s="888"/>
      <c r="C49" s="888"/>
    </row>
    <row r="50" spans="2:3">
      <c r="B50" s="888"/>
      <c r="C50" s="888"/>
    </row>
    <row r="51" spans="2:3">
      <c r="B51" s="888"/>
      <c r="C51" s="888"/>
    </row>
    <row r="52" spans="2:3">
      <c r="B52" s="888"/>
      <c r="C52" s="888"/>
    </row>
    <row r="53" spans="2:3">
      <c r="B53" s="888"/>
      <c r="C53" s="888"/>
    </row>
    <row r="54" spans="2:3">
      <c r="B54" s="888"/>
      <c r="C54" s="888"/>
    </row>
    <row r="55" spans="2:3">
      <c r="B55" s="888"/>
      <c r="C55" s="888"/>
    </row>
    <row r="56" spans="2:3">
      <c r="B56" s="888"/>
      <c r="C56" s="888"/>
    </row>
    <row r="57" spans="2:3">
      <c r="B57" s="888"/>
      <c r="C57" s="888"/>
    </row>
    <row r="58" spans="2:3">
      <c r="B58" s="888"/>
      <c r="C58" s="888"/>
    </row>
    <row r="59" spans="2:3">
      <c r="B59" s="888"/>
      <c r="C59" s="888"/>
    </row>
    <row r="60" spans="2:3">
      <c r="B60" s="888"/>
      <c r="C60" s="888"/>
    </row>
    <row r="61" spans="2:3">
      <c r="B61" s="888"/>
      <c r="C61" s="888"/>
    </row>
    <row r="62" spans="2:3">
      <c r="B62" s="888"/>
      <c r="C62" s="888"/>
    </row>
    <row r="63" spans="2:3">
      <c r="B63" s="888"/>
      <c r="C63" s="888"/>
    </row>
    <row r="64" spans="2:3">
      <c r="B64" s="888"/>
      <c r="C64" s="888"/>
    </row>
    <row r="65" spans="2:3">
      <c r="B65" s="888"/>
      <c r="C65" s="888"/>
    </row>
    <row r="66" spans="2:3">
      <c r="B66" s="888"/>
      <c r="C66" s="888"/>
    </row>
    <row r="67" spans="2:3">
      <c r="B67" s="888"/>
      <c r="C67" s="888"/>
    </row>
    <row r="68" spans="2:3">
      <c r="B68" s="888"/>
      <c r="C68" s="888"/>
    </row>
    <row r="69" spans="2:3">
      <c r="B69" s="888"/>
      <c r="C69" s="888"/>
    </row>
    <row r="70" spans="2:3">
      <c r="B70" s="888"/>
      <c r="C70" s="888"/>
    </row>
    <row r="71" spans="2:3">
      <c r="B71" s="888"/>
      <c r="C71" s="888"/>
    </row>
    <row r="72" spans="2:3">
      <c r="B72" s="888"/>
      <c r="C72" s="888"/>
    </row>
    <row r="73" spans="2:3">
      <c r="B73" s="888"/>
      <c r="C73" s="888"/>
    </row>
    <row r="74" spans="2:3">
      <c r="B74" s="888"/>
      <c r="C74" s="888"/>
    </row>
    <row r="75" spans="2:3">
      <c r="B75" s="888"/>
      <c r="C75" s="888"/>
    </row>
    <row r="76" spans="2:3">
      <c r="B76" s="888"/>
      <c r="C76" s="888"/>
    </row>
    <row r="77" spans="2:3">
      <c r="B77" s="888"/>
      <c r="C77" s="888"/>
    </row>
    <row r="78" spans="2:3">
      <c r="B78" s="888"/>
      <c r="C78" s="888"/>
    </row>
    <row r="79" spans="2:3">
      <c r="B79" s="888"/>
      <c r="C79" s="888"/>
    </row>
    <row r="80" spans="2:3">
      <c r="B80" s="888"/>
      <c r="C80" s="888"/>
    </row>
    <row r="81" spans="2:3">
      <c r="B81" s="888"/>
      <c r="C81" s="888"/>
    </row>
    <row r="82" spans="2:3">
      <c r="B82" s="888"/>
      <c r="C82" s="888"/>
    </row>
    <row r="83" spans="2:3">
      <c r="B83" s="888"/>
      <c r="C83" s="888"/>
    </row>
    <row r="84" spans="2:3">
      <c r="B84" s="888"/>
      <c r="C84" s="888"/>
    </row>
    <row r="85" spans="2:3">
      <c r="B85" s="888"/>
      <c r="C85" s="888"/>
    </row>
    <row r="86" spans="2:3">
      <c r="B86" s="888"/>
      <c r="C86" s="888"/>
    </row>
    <row r="87" spans="2:3">
      <c r="B87" s="888"/>
      <c r="C87" s="888"/>
    </row>
    <row r="88" spans="2:3">
      <c r="B88" s="888"/>
      <c r="C88" s="888"/>
    </row>
    <row r="89" spans="2:3">
      <c r="B89" s="888"/>
      <c r="C89" s="888"/>
    </row>
    <row r="90" spans="2:3">
      <c r="B90" s="888"/>
      <c r="C90" s="888"/>
    </row>
    <row r="91" spans="2:3">
      <c r="B91" s="888"/>
      <c r="C91" s="888"/>
    </row>
    <row r="92" spans="2:3">
      <c r="B92" s="888"/>
      <c r="C92" s="888"/>
    </row>
    <row r="93" spans="2:3">
      <c r="B93" s="888"/>
      <c r="C93" s="888"/>
    </row>
    <row r="94" spans="2:3">
      <c r="B94" s="888"/>
      <c r="C94" s="888"/>
    </row>
    <row r="95" spans="2:3">
      <c r="B95" s="888"/>
      <c r="C95" s="888"/>
    </row>
    <row r="96" spans="2:3">
      <c r="B96" s="888"/>
      <c r="C96" s="888"/>
    </row>
    <row r="97" spans="2:3">
      <c r="B97" s="888"/>
      <c r="C97" s="888"/>
    </row>
    <row r="98" spans="2:3">
      <c r="B98" s="888"/>
      <c r="C98" s="888"/>
    </row>
    <row r="99" spans="2:3">
      <c r="B99" s="888"/>
      <c r="C99" s="888"/>
    </row>
    <row r="100" spans="2:3">
      <c r="B100" s="888"/>
      <c r="C100" s="888"/>
    </row>
    <row r="101" spans="2:3">
      <c r="B101" s="888"/>
      <c r="C101" s="888"/>
    </row>
    <row r="102" spans="2:3">
      <c r="B102" s="888"/>
      <c r="C102" s="888"/>
    </row>
    <row r="103" spans="2:3">
      <c r="B103" s="888"/>
      <c r="C103" s="888"/>
    </row>
    <row r="104" spans="2:3">
      <c r="B104" s="888"/>
      <c r="C104" s="888"/>
    </row>
    <row r="105" spans="2:3">
      <c r="B105" s="888"/>
      <c r="C105" s="888"/>
    </row>
    <row r="106" spans="2:3">
      <c r="B106" s="888"/>
      <c r="C106" s="888"/>
    </row>
    <row r="107" spans="2:3">
      <c r="B107" s="888"/>
      <c r="C107" s="888"/>
    </row>
    <row r="108" spans="2:3">
      <c r="B108" s="888"/>
      <c r="C108" s="888"/>
    </row>
    <row r="109" spans="2:3">
      <c r="B109" s="888"/>
      <c r="C109" s="888"/>
    </row>
    <row r="110" spans="2:3">
      <c r="B110" s="888"/>
      <c r="C110" s="888"/>
    </row>
    <row r="111" spans="2:3">
      <c r="B111" s="888"/>
      <c r="C111" s="888"/>
    </row>
    <row r="112" spans="2:3">
      <c r="B112" s="888"/>
      <c r="C112" s="888"/>
    </row>
    <row r="113" spans="2:3">
      <c r="B113" s="888"/>
      <c r="C113" s="888"/>
    </row>
    <row r="114" spans="2:3">
      <c r="B114" s="888"/>
      <c r="C114" s="888"/>
    </row>
    <row r="115" spans="2:3">
      <c r="B115" s="888"/>
      <c r="C115" s="888"/>
    </row>
    <row r="116" spans="2:3">
      <c r="B116" s="888"/>
      <c r="C116" s="888"/>
    </row>
    <row r="117" spans="2:3">
      <c r="B117" s="888"/>
      <c r="C117" s="888"/>
    </row>
    <row r="118" spans="2:3">
      <c r="B118" s="888"/>
      <c r="C118" s="888"/>
    </row>
    <row r="119" spans="2:3">
      <c r="B119" s="888"/>
      <c r="C119" s="888"/>
    </row>
    <row r="120" spans="2:3">
      <c r="B120" s="888"/>
      <c r="C120" s="888"/>
    </row>
    <row r="121" spans="2:3">
      <c r="B121" s="888"/>
      <c r="C121" s="888"/>
    </row>
    <row r="122" spans="2:3">
      <c r="B122" s="888"/>
      <c r="C122" s="888"/>
    </row>
    <row r="123" spans="2:3">
      <c r="B123" s="888"/>
      <c r="C123" s="888"/>
    </row>
    <row r="124" spans="2:3">
      <c r="B124" s="888"/>
      <c r="C124" s="888"/>
    </row>
    <row r="125" spans="2:3">
      <c r="B125" s="888"/>
      <c r="C125" s="888"/>
    </row>
    <row r="126" spans="2:3">
      <c r="B126" s="888"/>
      <c r="C126" s="888"/>
    </row>
    <row r="127" spans="2:3">
      <c r="B127" s="888"/>
      <c r="C127" s="888"/>
    </row>
    <row r="128" spans="2:3">
      <c r="B128" s="888"/>
      <c r="C128" s="888"/>
    </row>
    <row r="129" spans="2:3">
      <c r="B129" s="888"/>
      <c r="C129" s="888"/>
    </row>
    <row r="130" spans="2:3">
      <c r="B130" s="888"/>
      <c r="C130" s="888"/>
    </row>
    <row r="131" spans="2:3">
      <c r="B131" s="888"/>
      <c r="C131" s="888"/>
    </row>
    <row r="132" spans="2:3">
      <c r="B132" s="888"/>
      <c r="C132" s="888"/>
    </row>
    <row r="133" spans="2:3">
      <c r="B133" s="888"/>
      <c r="C133" s="888"/>
    </row>
  </sheetData>
  <mergeCells count="35">
    <mergeCell ref="B18:C18"/>
    <mergeCell ref="AD3:AE3"/>
    <mergeCell ref="A4:B4"/>
    <mergeCell ref="A6:B6"/>
    <mergeCell ref="A8:AE8"/>
    <mergeCell ref="B9:C9"/>
    <mergeCell ref="A10:A12"/>
    <mergeCell ref="B10:C10"/>
    <mergeCell ref="B11:C11"/>
    <mergeCell ref="B12:C12"/>
    <mergeCell ref="B13:C13"/>
    <mergeCell ref="B14:C14"/>
    <mergeCell ref="B15:C15"/>
    <mergeCell ref="B16:C16"/>
    <mergeCell ref="B17:C17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7:C37"/>
    <mergeCell ref="A44:B44"/>
    <mergeCell ref="B31:C31"/>
    <mergeCell ref="B32:C32"/>
    <mergeCell ref="B33:C33"/>
    <mergeCell ref="B34:C34"/>
    <mergeCell ref="B35:C35"/>
    <mergeCell ref="B36:C36"/>
  </mergeCells>
  <pageMargins left="0.19685039370078741" right="0.19685039370078741" top="0.23622047244094491" bottom="0.27559055118110237" header="0.19685039370078741" footer="0.19685039370078741"/>
  <pageSetup paperSize="8" scale="4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zoomScaleNormal="100" workbookViewId="0">
      <selection activeCell="I2" sqref="I2"/>
    </sheetView>
  </sheetViews>
  <sheetFormatPr defaultRowHeight="12.75"/>
  <cols>
    <col min="1" max="1" width="8.28515625" style="507" customWidth="1"/>
    <col min="2" max="2" width="47.42578125" style="508" customWidth="1"/>
    <col min="3" max="3" width="37.85546875" style="508" customWidth="1"/>
    <col min="4" max="4" width="35.28515625" style="508" customWidth="1"/>
    <col min="5" max="5" width="9.140625" style="507" hidden="1" customWidth="1"/>
    <col min="6" max="16384" width="9.140625" style="507"/>
  </cols>
  <sheetData>
    <row r="1" spans="1:5" ht="124.5" customHeight="1">
      <c r="C1" s="509" t="s">
        <v>446</v>
      </c>
      <c r="D1" s="981" t="s">
        <v>447</v>
      </c>
      <c r="E1" s="981"/>
    </row>
    <row r="2" spans="1:5" ht="39.200000000000003" customHeight="1">
      <c r="A2" s="982" t="s">
        <v>448</v>
      </c>
      <c r="B2" s="982"/>
      <c r="C2" s="982"/>
      <c r="D2" s="982"/>
      <c r="E2" s="510"/>
    </row>
    <row r="3" spans="1:5" ht="15" thickBot="1">
      <c r="A3" s="511"/>
      <c r="B3" s="511"/>
      <c r="C3" s="511"/>
      <c r="D3" s="511"/>
      <c r="E3" s="510"/>
    </row>
    <row r="4" spans="1:5" ht="39.950000000000003" customHeight="1">
      <c r="A4" s="512" t="s">
        <v>449</v>
      </c>
      <c r="B4" s="513" t="s">
        <v>409</v>
      </c>
      <c r="C4" s="514" t="s">
        <v>450</v>
      </c>
      <c r="D4" s="515" t="s">
        <v>451</v>
      </c>
      <c r="E4" s="510"/>
    </row>
    <row r="5" spans="1:5" ht="39.950000000000003" customHeight="1">
      <c r="A5" s="516">
        <v>1</v>
      </c>
      <c r="B5" s="517" t="s">
        <v>452</v>
      </c>
      <c r="C5" s="517" t="s">
        <v>453</v>
      </c>
      <c r="D5" s="518" t="s">
        <v>454</v>
      </c>
      <c r="E5" s="510"/>
    </row>
    <row r="6" spans="1:5" ht="39.950000000000003" customHeight="1">
      <c r="A6" s="516">
        <v>2</v>
      </c>
      <c r="B6" s="517" t="s">
        <v>455</v>
      </c>
      <c r="C6" s="517" t="s">
        <v>456</v>
      </c>
      <c r="D6" s="518" t="s">
        <v>454</v>
      </c>
      <c r="E6" s="510"/>
    </row>
    <row r="7" spans="1:5" ht="39.950000000000003" customHeight="1">
      <c r="A7" s="516">
        <v>3</v>
      </c>
      <c r="B7" s="517" t="s">
        <v>457</v>
      </c>
      <c r="C7" s="517" t="s">
        <v>458</v>
      </c>
      <c r="D7" s="518" t="s">
        <v>454</v>
      </c>
      <c r="E7" s="510"/>
    </row>
    <row r="8" spans="1:5" ht="39.950000000000003" customHeight="1">
      <c r="A8" s="516">
        <v>4</v>
      </c>
      <c r="B8" s="517" t="s">
        <v>459</v>
      </c>
      <c r="C8" s="517" t="s">
        <v>460</v>
      </c>
      <c r="D8" s="518" t="s">
        <v>454</v>
      </c>
      <c r="E8" s="510"/>
    </row>
    <row r="9" spans="1:5" ht="39.950000000000003" customHeight="1">
      <c r="A9" s="516">
        <v>5</v>
      </c>
      <c r="B9" s="517" t="s">
        <v>461</v>
      </c>
      <c r="C9" s="517" t="s">
        <v>462</v>
      </c>
      <c r="D9" s="518" t="s">
        <v>454</v>
      </c>
      <c r="E9" s="510"/>
    </row>
    <row r="10" spans="1:5" ht="39.950000000000003" customHeight="1">
      <c r="A10" s="516">
        <v>6</v>
      </c>
      <c r="B10" s="517" t="s">
        <v>463</v>
      </c>
      <c r="C10" s="517" t="s">
        <v>464</v>
      </c>
      <c r="D10" s="518" t="s">
        <v>454</v>
      </c>
      <c r="E10" s="510"/>
    </row>
    <row r="11" spans="1:5" ht="39.950000000000003" customHeight="1">
      <c r="A11" s="516">
        <v>7</v>
      </c>
      <c r="B11" s="517" t="s">
        <v>465</v>
      </c>
      <c r="C11" s="517" t="s">
        <v>466</v>
      </c>
      <c r="D11" s="518" t="s">
        <v>454</v>
      </c>
      <c r="E11" s="510"/>
    </row>
    <row r="12" spans="1:5" ht="39.950000000000003" customHeight="1">
      <c r="A12" s="516">
        <v>8</v>
      </c>
      <c r="B12" s="517" t="s">
        <v>467</v>
      </c>
      <c r="C12" s="517" t="s">
        <v>468</v>
      </c>
      <c r="D12" s="518" t="s">
        <v>454</v>
      </c>
      <c r="E12" s="510"/>
    </row>
    <row r="13" spans="1:5" ht="39.950000000000003" customHeight="1">
      <c r="A13" s="516">
        <v>9</v>
      </c>
      <c r="B13" s="517" t="s">
        <v>469</v>
      </c>
      <c r="C13" s="517" t="s">
        <v>470</v>
      </c>
      <c r="D13" s="518" t="s">
        <v>454</v>
      </c>
      <c r="E13" s="510"/>
    </row>
    <row r="14" spans="1:5" ht="39.950000000000003" customHeight="1">
      <c r="A14" s="516">
        <v>10</v>
      </c>
      <c r="B14" s="517" t="s">
        <v>471</v>
      </c>
      <c r="C14" s="517" t="s">
        <v>472</v>
      </c>
      <c r="D14" s="518" t="s">
        <v>454</v>
      </c>
      <c r="E14" s="510"/>
    </row>
    <row r="15" spans="1:5" ht="39.950000000000003" customHeight="1">
      <c r="A15" s="516">
        <v>11</v>
      </c>
      <c r="B15" s="517" t="s">
        <v>473</v>
      </c>
      <c r="C15" s="517" t="s">
        <v>474</v>
      </c>
      <c r="D15" s="518" t="s">
        <v>454</v>
      </c>
      <c r="E15" s="510"/>
    </row>
    <row r="16" spans="1:5" ht="39.950000000000003" customHeight="1">
      <c r="A16" s="516">
        <v>12</v>
      </c>
      <c r="B16" s="517" t="s">
        <v>475</v>
      </c>
      <c r="C16" s="517" t="s">
        <v>476</v>
      </c>
      <c r="D16" s="518" t="s">
        <v>454</v>
      </c>
      <c r="E16" s="510"/>
    </row>
    <row r="17" spans="1:5" ht="39.950000000000003" customHeight="1">
      <c r="A17" s="516">
        <v>13</v>
      </c>
      <c r="B17" s="517" t="s">
        <v>477</v>
      </c>
      <c r="C17" s="517" t="s">
        <v>478</v>
      </c>
      <c r="D17" s="518" t="s">
        <v>454</v>
      </c>
      <c r="E17" s="510"/>
    </row>
    <row r="18" spans="1:5" ht="39.950000000000003" customHeight="1">
      <c r="A18" s="516">
        <v>14</v>
      </c>
      <c r="B18" s="517" t="s">
        <v>479</v>
      </c>
      <c r="C18" s="519" t="s">
        <v>480</v>
      </c>
      <c r="D18" s="518" t="s">
        <v>454</v>
      </c>
      <c r="E18" s="510"/>
    </row>
    <row r="19" spans="1:5" ht="39.950000000000003" customHeight="1">
      <c r="A19" s="516">
        <v>15</v>
      </c>
      <c r="B19" s="517" t="s">
        <v>481</v>
      </c>
      <c r="C19" s="519" t="s">
        <v>482</v>
      </c>
      <c r="D19" s="518" t="s">
        <v>454</v>
      </c>
      <c r="E19" s="510"/>
    </row>
    <row r="20" spans="1:5" ht="39.950000000000003" customHeight="1">
      <c r="A20" s="516">
        <v>16</v>
      </c>
      <c r="B20" s="517" t="s">
        <v>483</v>
      </c>
      <c r="C20" s="520" t="s">
        <v>484</v>
      </c>
      <c r="D20" s="518" t="s">
        <v>454</v>
      </c>
      <c r="E20" s="510"/>
    </row>
    <row r="21" spans="1:5" ht="39.950000000000003" customHeight="1">
      <c r="A21" s="516">
        <v>17</v>
      </c>
      <c r="B21" s="517" t="s">
        <v>485</v>
      </c>
      <c r="C21" s="520" t="s">
        <v>486</v>
      </c>
      <c r="D21" s="518" t="s">
        <v>454</v>
      </c>
      <c r="E21" s="510"/>
    </row>
    <row r="22" spans="1:5" ht="39.950000000000003" customHeight="1">
      <c r="A22" s="516">
        <v>18</v>
      </c>
      <c r="B22" s="517" t="s">
        <v>487</v>
      </c>
      <c r="C22" s="521" t="s">
        <v>488</v>
      </c>
      <c r="D22" s="518" t="s">
        <v>454</v>
      </c>
      <c r="E22" s="510"/>
    </row>
    <row r="23" spans="1:5" ht="39.950000000000003" customHeight="1">
      <c r="A23" s="516">
        <v>19</v>
      </c>
      <c r="B23" s="517" t="s">
        <v>489</v>
      </c>
      <c r="C23" s="519" t="s">
        <v>490</v>
      </c>
      <c r="D23" s="518" t="s">
        <v>454</v>
      </c>
      <c r="E23" s="510"/>
    </row>
    <row r="24" spans="1:5" ht="39.950000000000003" customHeight="1">
      <c r="A24" s="516">
        <v>20</v>
      </c>
      <c r="B24" s="517" t="s">
        <v>491</v>
      </c>
      <c r="C24" s="519" t="s">
        <v>492</v>
      </c>
      <c r="D24" s="518" t="s">
        <v>454</v>
      </c>
      <c r="E24" s="510"/>
    </row>
    <row r="25" spans="1:5" ht="39.950000000000003" customHeight="1">
      <c r="A25" s="516">
        <v>21</v>
      </c>
      <c r="B25" s="517" t="s">
        <v>493</v>
      </c>
      <c r="C25" s="519" t="s">
        <v>494</v>
      </c>
      <c r="D25" s="518" t="s">
        <v>454</v>
      </c>
      <c r="E25" s="510"/>
    </row>
    <row r="26" spans="1:5" ht="39.950000000000003" customHeight="1">
      <c r="A26" s="516">
        <v>22</v>
      </c>
      <c r="B26" s="517" t="s">
        <v>495</v>
      </c>
      <c r="C26" s="520" t="s">
        <v>496</v>
      </c>
      <c r="D26" s="518" t="s">
        <v>454</v>
      </c>
      <c r="E26" s="510"/>
    </row>
    <row r="27" spans="1:5" ht="39.950000000000003" customHeight="1">
      <c r="A27" s="516">
        <v>23</v>
      </c>
      <c r="B27" s="517" t="s">
        <v>497</v>
      </c>
      <c r="C27" s="520" t="s">
        <v>498</v>
      </c>
      <c r="D27" s="518" t="s">
        <v>454</v>
      </c>
      <c r="E27" s="510"/>
    </row>
    <row r="28" spans="1:5" ht="39.950000000000003" customHeight="1">
      <c r="A28" s="516">
        <v>24</v>
      </c>
      <c r="B28" s="517" t="s">
        <v>499</v>
      </c>
      <c r="C28" s="520" t="s">
        <v>500</v>
      </c>
      <c r="D28" s="518" t="s">
        <v>454</v>
      </c>
      <c r="E28" s="510"/>
    </row>
    <row r="29" spans="1:5" ht="39.950000000000003" customHeight="1">
      <c r="A29" s="516">
        <v>25</v>
      </c>
      <c r="B29" s="517" t="s">
        <v>501</v>
      </c>
      <c r="C29" s="520" t="s">
        <v>502</v>
      </c>
      <c r="D29" s="518" t="s">
        <v>454</v>
      </c>
      <c r="E29" s="510"/>
    </row>
    <row r="30" spans="1:5" ht="39.950000000000003" customHeight="1">
      <c r="A30" s="516">
        <v>26</v>
      </c>
      <c r="B30" s="517" t="s">
        <v>503</v>
      </c>
      <c r="C30" s="520" t="s">
        <v>504</v>
      </c>
      <c r="D30" s="518" t="s">
        <v>454</v>
      </c>
      <c r="E30" s="510"/>
    </row>
    <row r="31" spans="1:5" ht="39.950000000000003" customHeight="1">
      <c r="A31" s="516">
        <v>27</v>
      </c>
      <c r="B31" s="517" t="s">
        <v>505</v>
      </c>
      <c r="C31" s="520" t="s">
        <v>506</v>
      </c>
      <c r="D31" s="518" t="s">
        <v>454</v>
      </c>
      <c r="E31" s="510"/>
    </row>
    <row r="32" spans="1:5" ht="39.950000000000003" customHeight="1">
      <c r="A32" s="516">
        <v>28</v>
      </c>
      <c r="B32" s="517" t="s">
        <v>507</v>
      </c>
      <c r="C32" s="520" t="s">
        <v>508</v>
      </c>
      <c r="D32" s="518" t="s">
        <v>454</v>
      </c>
      <c r="E32" s="510"/>
    </row>
    <row r="33" spans="1:5" ht="39.950000000000003" customHeight="1">
      <c r="A33" s="516">
        <v>29</v>
      </c>
      <c r="B33" s="517" t="s">
        <v>509</v>
      </c>
      <c r="C33" s="520" t="s">
        <v>510</v>
      </c>
      <c r="D33" s="518" t="s">
        <v>454</v>
      </c>
      <c r="E33" s="510"/>
    </row>
    <row r="34" spans="1:5" ht="39.950000000000003" customHeight="1" thickBot="1">
      <c r="A34" s="522">
        <v>30</v>
      </c>
      <c r="B34" s="523" t="s">
        <v>511</v>
      </c>
      <c r="C34" s="524" t="s">
        <v>512</v>
      </c>
      <c r="D34" s="525" t="s">
        <v>454</v>
      </c>
      <c r="E34" s="510"/>
    </row>
    <row r="35" spans="1:5" ht="16.5">
      <c r="A35" s="983"/>
      <c r="B35" s="983"/>
      <c r="C35" s="983"/>
      <c r="D35" s="510"/>
      <c r="E35" s="510"/>
    </row>
    <row r="36" spans="1:5" ht="15">
      <c r="A36" s="526"/>
      <c r="B36" s="526"/>
      <c r="C36" s="526" t="s">
        <v>30</v>
      </c>
      <c r="D36" s="510"/>
      <c r="E36" s="510"/>
    </row>
    <row r="37" spans="1:5" ht="15">
      <c r="A37" s="526"/>
      <c r="B37" s="526"/>
      <c r="C37" s="527" t="s">
        <v>177</v>
      </c>
      <c r="D37" s="510"/>
      <c r="E37" s="510"/>
    </row>
    <row r="38" spans="1:5" ht="16.5">
      <c r="A38" s="978"/>
      <c r="B38" s="978"/>
      <c r="C38" s="528"/>
      <c r="D38" s="979"/>
      <c r="E38" s="980"/>
    </row>
    <row r="39" spans="1:5" ht="16.5">
      <c r="A39" s="978"/>
      <c r="B39" s="978"/>
      <c r="C39" s="529"/>
      <c r="D39" s="979"/>
      <c r="E39" s="980"/>
    </row>
    <row r="40" spans="1:5">
      <c r="A40" s="530"/>
      <c r="B40" s="531"/>
      <c r="C40" s="531"/>
      <c r="D40" s="531"/>
      <c r="E40" s="530"/>
    </row>
    <row r="41" spans="1:5">
      <c r="A41" s="530"/>
      <c r="B41" s="531"/>
      <c r="C41" s="531"/>
      <c r="D41" s="531"/>
      <c r="E41" s="530"/>
    </row>
  </sheetData>
  <mergeCells count="7">
    <mergeCell ref="A39:B39"/>
    <mergeCell ref="D39:E39"/>
    <mergeCell ref="D1:E1"/>
    <mergeCell ref="A2:D2"/>
    <mergeCell ref="A35:C35"/>
    <mergeCell ref="A38:B38"/>
    <mergeCell ref="D38:E38"/>
  </mergeCells>
  <printOptions horizontalCentered="1"/>
  <pageMargins left="0.59055118110236227" right="0.39370078740157483" top="0.59055118110236227" bottom="0.59055118110236227" header="0.19685039370078741" footer="0.11811023622047245"/>
  <pageSetup paperSize="9" scale="73" fitToHeight="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7" zoomScaleNormal="100" zoomScaleSheetLayoutView="100" workbookViewId="0">
      <selection activeCell="K20" sqref="K20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3.7109375" customWidth="1"/>
  </cols>
  <sheetData>
    <row r="1" spans="1:9" ht="23.25">
      <c r="A1" s="1" t="s">
        <v>0</v>
      </c>
    </row>
    <row r="3" spans="1:9" ht="18.75">
      <c r="A3" s="984" t="s">
        <v>1</v>
      </c>
      <c r="B3" s="984"/>
      <c r="C3" s="984"/>
      <c r="D3" s="984"/>
      <c r="E3" s="984"/>
      <c r="F3" s="984"/>
      <c r="G3" s="984"/>
      <c r="H3" s="984"/>
      <c r="I3" s="984"/>
    </row>
    <row r="4" spans="1:9">
      <c r="A4" t="s">
        <v>2</v>
      </c>
    </row>
    <row r="6" spans="1:9" ht="15.75" customHeight="1">
      <c r="A6" s="985" t="s">
        <v>3</v>
      </c>
      <c r="B6" s="985"/>
      <c r="C6" s="985"/>
      <c r="D6" s="985"/>
      <c r="E6" s="985"/>
      <c r="F6" s="985"/>
      <c r="G6" s="985"/>
      <c r="H6" s="985"/>
      <c r="I6" s="985"/>
    </row>
    <row r="7" spans="1:9" ht="15.75" customHeight="1" thickBot="1">
      <c r="A7" s="986"/>
      <c r="B7" s="987"/>
      <c r="C7" s="987"/>
      <c r="D7" s="987"/>
      <c r="E7" s="987"/>
      <c r="F7" s="987"/>
      <c r="G7" s="987"/>
      <c r="H7" s="986"/>
      <c r="I7" s="986"/>
    </row>
    <row r="8" spans="1:9" ht="15.75" customHeight="1" thickBot="1">
      <c r="A8" s="2"/>
      <c r="B8" s="988" t="s">
        <v>4</v>
      </c>
      <c r="C8" s="989"/>
      <c r="D8" s="989"/>
      <c r="E8" s="989"/>
      <c r="F8" s="989"/>
      <c r="G8" s="990"/>
      <c r="H8" s="3"/>
      <c r="I8" s="3"/>
    </row>
    <row r="9" spans="1:9" ht="15.75" customHeight="1">
      <c r="A9" s="991" t="s">
        <v>5</v>
      </c>
      <c r="B9" s="993" t="s">
        <v>6</v>
      </c>
      <c r="C9" s="995" t="s">
        <v>7</v>
      </c>
      <c r="D9" s="993" t="s">
        <v>8</v>
      </c>
      <c r="E9" s="997" t="s">
        <v>9</v>
      </c>
      <c r="F9" s="999" t="s">
        <v>10</v>
      </c>
      <c r="G9" s="999" t="s">
        <v>11</v>
      </c>
      <c r="H9" s="999" t="s">
        <v>12</v>
      </c>
      <c r="I9" s="1006" t="s">
        <v>13</v>
      </c>
    </row>
    <row r="10" spans="1:9" ht="81.2" customHeight="1">
      <c r="A10" s="992"/>
      <c r="B10" s="994"/>
      <c r="C10" s="996"/>
      <c r="D10" s="994"/>
      <c r="E10" s="998"/>
      <c r="F10" s="1000"/>
      <c r="G10" s="1000"/>
      <c r="H10" s="1000"/>
      <c r="I10" s="1007"/>
    </row>
    <row r="11" spans="1:9" ht="15.75" customHeight="1">
      <c r="A11" s="1001" t="s">
        <v>14</v>
      </c>
      <c r="B11" s="1002"/>
      <c r="C11" s="1002"/>
      <c r="D11" s="1002"/>
      <c r="E11" s="1008"/>
      <c r="F11" s="1008"/>
      <c r="G11" s="1008"/>
      <c r="H11" s="1008"/>
      <c r="I11" s="1003"/>
    </row>
    <row r="12" spans="1:9" ht="15.75" customHeight="1">
      <c r="A12" s="4" t="s">
        <v>15</v>
      </c>
      <c r="B12" s="5">
        <f>SUM('[6]P163:DBFO'!B12)</f>
        <v>0</v>
      </c>
      <c r="C12" s="5">
        <f>SUM('[6]P163:DBFO'!C12)</f>
        <v>0</v>
      </c>
      <c r="D12" s="5">
        <f>SUM('[6]P163:DBFO'!D12)</f>
        <v>114096961.19</v>
      </c>
      <c r="E12" s="5">
        <f>SUM('[6]P163:DBFO'!E12)</f>
        <v>2024393.2699999998</v>
      </c>
      <c r="F12" s="5">
        <f>SUM('[6]P163:DBFO'!F12)</f>
        <v>118087.67999999999</v>
      </c>
      <c r="G12" s="5">
        <f>SUM('[6]P163:DBFO'!G12)</f>
        <v>22216352.219999999</v>
      </c>
      <c r="H12" s="5">
        <f>SUM('[6]P163:DBFO'!H12)</f>
        <v>33825</v>
      </c>
      <c r="I12" s="6">
        <f>SUM(B12:H12)</f>
        <v>138489619.36000001</v>
      </c>
    </row>
    <row r="13" spans="1:9" ht="15.75" customHeight="1">
      <c r="A13" s="4" t="s">
        <v>16</v>
      </c>
      <c r="B13" s="5">
        <f t="shared" ref="B13:I13" si="0">SUM(B14:B16)</f>
        <v>0</v>
      </c>
      <c r="C13" s="5">
        <f t="shared" si="0"/>
        <v>0</v>
      </c>
      <c r="D13" s="5">
        <f t="shared" si="0"/>
        <v>16616962.959999999</v>
      </c>
      <c r="E13" s="5">
        <f t="shared" si="0"/>
        <v>707211.97</v>
      </c>
      <c r="F13" s="5">
        <f t="shared" si="0"/>
        <v>0</v>
      </c>
      <c r="G13" s="5">
        <f t="shared" si="0"/>
        <v>3327150.9100000006</v>
      </c>
      <c r="H13" s="5">
        <f t="shared" si="0"/>
        <v>0</v>
      </c>
      <c r="I13" s="6">
        <f t="shared" si="0"/>
        <v>20651325.84</v>
      </c>
    </row>
    <row r="14" spans="1:9">
      <c r="A14" s="7" t="s">
        <v>17</v>
      </c>
      <c r="B14" s="8">
        <f>SUM('[6]P163:DBFO'!B14)</f>
        <v>0</v>
      </c>
      <c r="C14" s="8">
        <f>SUM('[6]P163:DBFO'!C14)</f>
        <v>0</v>
      </c>
      <c r="D14" s="8">
        <f>SUM('[6]P163:DBFO'!D14)</f>
        <v>0</v>
      </c>
      <c r="E14" s="8">
        <f>SUM('[6]P163:DBFO'!E14)</f>
        <v>0</v>
      </c>
      <c r="F14" s="8">
        <f>SUM('[6]P163:DBFO'!F14)</f>
        <v>0</v>
      </c>
      <c r="G14" s="8">
        <f>SUM('[6]P163:DBFO'!G14)</f>
        <v>0</v>
      </c>
      <c r="H14" s="8">
        <f>SUM('[6]P163:DBFO'!H14)</f>
        <v>0</v>
      </c>
      <c r="I14" s="9">
        <f>SUM(B14:H14)</f>
        <v>0</v>
      </c>
    </row>
    <row r="15" spans="1:9">
      <c r="A15" s="7" t="s">
        <v>18</v>
      </c>
      <c r="B15" s="10">
        <f>SUM('[6]P163:DBFO'!B15)</f>
        <v>0</v>
      </c>
      <c r="C15" s="10">
        <f>SUM('[6]P163:DBFO'!C15)</f>
        <v>0</v>
      </c>
      <c r="D15" s="10">
        <f>SUM('[6]P163:DBFO'!D15)</f>
        <v>16616962.959999999</v>
      </c>
      <c r="E15" s="10">
        <f>SUM('[6]P163:DBFO'!E15)</f>
        <v>707211.97</v>
      </c>
      <c r="F15" s="10">
        <f>SUM('[6]P163:DBFO'!F15)</f>
        <v>0</v>
      </c>
      <c r="G15" s="10">
        <f>SUM('[6]P163:DBFO'!G15)</f>
        <v>3327150.9100000006</v>
      </c>
      <c r="H15" s="10">
        <f>SUM('[6]P163:DBFO'!H15)</f>
        <v>0</v>
      </c>
      <c r="I15" s="9">
        <f>SUM(B15:H15)</f>
        <v>20651325.84</v>
      </c>
    </row>
    <row r="16" spans="1:9">
      <c r="A16" s="7" t="s">
        <v>19</v>
      </c>
      <c r="B16" s="10">
        <f>SUM('[6]P163:DBFO'!B16)</f>
        <v>0</v>
      </c>
      <c r="C16" s="8">
        <f>SUM('[6]P163:DBFO'!C16)</f>
        <v>0</v>
      </c>
      <c r="D16" s="10">
        <f>SUM('[6]P163:DBFO'!D16)</f>
        <v>0</v>
      </c>
      <c r="E16" s="10">
        <f>SUM('[6]P163:DBFO'!E16)</f>
        <v>0</v>
      </c>
      <c r="F16" s="10">
        <f>SUM('[6]P163:DBFO'!F16)</f>
        <v>0</v>
      </c>
      <c r="G16" s="10">
        <f>SUM('[6]P163:DBFO'!G16)</f>
        <v>0</v>
      </c>
      <c r="H16" s="10">
        <f>SUM('[6]P163:DBFO'!H16)</f>
        <v>0</v>
      </c>
      <c r="I16" s="9">
        <f>SUM(B16:H16)</f>
        <v>0</v>
      </c>
    </row>
    <row r="17" spans="1:9">
      <c r="A17" s="4" t="s">
        <v>20</v>
      </c>
      <c r="B17" s="5">
        <f>SUM(B18:B19)</f>
        <v>0</v>
      </c>
      <c r="C17" s="5">
        <f t="shared" ref="C17:I17" si="1">SUM(C18:C19)</f>
        <v>0</v>
      </c>
      <c r="D17" s="5">
        <f t="shared" si="1"/>
        <v>7439.69</v>
      </c>
      <c r="E17" s="5">
        <f t="shared" si="1"/>
        <v>30670.2</v>
      </c>
      <c r="F17" s="5">
        <f t="shared" si="1"/>
        <v>0</v>
      </c>
      <c r="G17" s="5">
        <f t="shared" si="1"/>
        <v>194202.15999999997</v>
      </c>
      <c r="H17" s="5">
        <f t="shared" si="1"/>
        <v>33825</v>
      </c>
      <c r="I17" s="6">
        <f t="shared" si="1"/>
        <v>266137.05</v>
      </c>
    </row>
    <row r="18" spans="1:9">
      <c r="A18" s="7" t="s">
        <v>21</v>
      </c>
      <c r="B18" s="8">
        <f>SUM('[6]P163:DBFO'!B18)</f>
        <v>0</v>
      </c>
      <c r="C18" s="8">
        <f>SUM('[6]P163:DBFO'!C18)</f>
        <v>0</v>
      </c>
      <c r="D18" s="8">
        <f>SUM('[6]P163:DBFO'!D18)</f>
        <v>7439.69</v>
      </c>
      <c r="E18" s="8">
        <f>SUM('[6]P163:DBFO'!E18)</f>
        <v>30670.2</v>
      </c>
      <c r="F18" s="8">
        <f>SUM('[6]P163:DBFO'!F18)</f>
        <v>0</v>
      </c>
      <c r="G18" s="8">
        <f>SUM('[6]P163:DBFO'!G18)</f>
        <v>194202.15999999997</v>
      </c>
      <c r="H18" s="8">
        <f>SUM('[6]P163:DBFO'!H18)</f>
        <v>0</v>
      </c>
      <c r="I18" s="9">
        <f>SUM(B18:H18)</f>
        <v>232312.05</v>
      </c>
    </row>
    <row r="19" spans="1:9">
      <c r="A19" s="7" t="s">
        <v>18</v>
      </c>
      <c r="B19" s="10">
        <f>SUM('[6]P163:DBFO'!B19)</f>
        <v>0</v>
      </c>
      <c r="C19" s="8">
        <f>SUM('[6]P163:DBFO'!C19)</f>
        <v>0</v>
      </c>
      <c r="D19" s="10">
        <f>SUM('[6]P163:DBFO'!D19)</f>
        <v>0</v>
      </c>
      <c r="E19" s="10">
        <f>SUM('[6]P163:DBFO'!E19)</f>
        <v>0</v>
      </c>
      <c r="F19" s="10">
        <f>SUM('[6]P163:DBFO'!F19)</f>
        <v>0</v>
      </c>
      <c r="G19" s="10">
        <f>SUM('[6]P163:DBFO'!G19)</f>
        <v>0</v>
      </c>
      <c r="H19" s="10">
        <f>SUM('[6]P163:DBFO'!H19)</f>
        <v>33825</v>
      </c>
      <c r="I19" s="9">
        <f>SUM(B19:H19)</f>
        <v>33825</v>
      </c>
    </row>
    <row r="20" spans="1:9">
      <c r="A20" s="4" t="s">
        <v>22</v>
      </c>
      <c r="B20" s="5">
        <f t="shared" ref="B20:I20" si="2">B12+B13-B17</f>
        <v>0</v>
      </c>
      <c r="C20" s="5">
        <f t="shared" si="2"/>
        <v>0</v>
      </c>
      <c r="D20" s="5">
        <f>D12+D13-D17</f>
        <v>130706484.45999999</v>
      </c>
      <c r="E20" s="5">
        <f t="shared" ref="E20:H20" si="3">E12+E13-E17</f>
        <v>2700935.0399999996</v>
      </c>
      <c r="F20" s="5">
        <f t="shared" si="3"/>
        <v>118087.67999999999</v>
      </c>
      <c r="G20" s="5">
        <f t="shared" si="3"/>
        <v>25349300.969999999</v>
      </c>
      <c r="H20" s="5">
        <f t="shared" si="3"/>
        <v>0</v>
      </c>
      <c r="I20" s="6">
        <f t="shared" si="2"/>
        <v>158874808.15000001</v>
      </c>
    </row>
    <row r="21" spans="1:9">
      <c r="A21" s="1001" t="s">
        <v>23</v>
      </c>
      <c r="B21" s="1008"/>
      <c r="C21" s="1008"/>
      <c r="D21" s="1008"/>
      <c r="E21" s="1008"/>
      <c r="F21" s="1008"/>
      <c r="G21" s="1008"/>
      <c r="H21" s="1008"/>
      <c r="I21" s="1003"/>
    </row>
    <row r="22" spans="1:9">
      <c r="A22" s="4" t="s">
        <v>15</v>
      </c>
      <c r="B22" s="5">
        <f>SUM('[6]P163:DBFO'!B22)</f>
        <v>0</v>
      </c>
      <c r="C22" s="5">
        <f>SUM('[6]P163:DBFO'!C22)</f>
        <v>0</v>
      </c>
      <c r="D22" s="5">
        <f>SUM('[6]P163:DBFO'!D22)</f>
        <v>44168623.57</v>
      </c>
      <c r="E22" s="5">
        <f>SUM('[6]P163:DBFO'!E22)</f>
        <v>1661109.9799999997</v>
      </c>
      <c r="F22" s="5">
        <f>SUM('[6]P163:DBFO'!F22)</f>
        <v>118087.67999999999</v>
      </c>
      <c r="G22" s="5">
        <f>SUM('[6]P163:DBFO'!G22)</f>
        <v>22125138.811999999</v>
      </c>
      <c r="H22" s="5">
        <f>SUM('[6]P163:DBFO'!H22)</f>
        <v>0</v>
      </c>
      <c r="I22" s="6">
        <f>SUM(B22:H22)</f>
        <v>68072960.041999996</v>
      </c>
    </row>
    <row r="23" spans="1:9">
      <c r="A23" s="4" t="s">
        <v>16</v>
      </c>
      <c r="B23" s="5">
        <f>SUM(B24:B26)</f>
        <v>0</v>
      </c>
      <c r="C23" s="5">
        <f t="shared" ref="C23:I23" si="4">SUM(C24:C26)</f>
        <v>0</v>
      </c>
      <c r="D23" s="5">
        <f t="shared" si="4"/>
        <v>2837285.2600000002</v>
      </c>
      <c r="E23" s="5">
        <f t="shared" si="4"/>
        <v>85677.440000000002</v>
      </c>
      <c r="F23" s="5">
        <f t="shared" si="4"/>
        <v>0</v>
      </c>
      <c r="G23" s="5">
        <f t="shared" si="4"/>
        <v>3073964.79</v>
      </c>
      <c r="H23" s="5">
        <f t="shared" si="4"/>
        <v>0</v>
      </c>
      <c r="I23" s="6">
        <f t="shared" si="4"/>
        <v>5996927.4900000002</v>
      </c>
    </row>
    <row r="24" spans="1:9">
      <c r="A24" s="7" t="s">
        <v>24</v>
      </c>
      <c r="B24" s="10">
        <f>SUM('[6]P163:DBFO'!B24)</f>
        <v>0</v>
      </c>
      <c r="C24" s="10">
        <f>SUM('[6]P163:DBFO'!C24)</f>
        <v>0</v>
      </c>
      <c r="D24" s="10">
        <f>SUM('[6]P163:DBFO'!D24)</f>
        <v>2835492.9400000004</v>
      </c>
      <c r="E24" s="10">
        <f>SUM('[6]P163:DBFO'!E24)</f>
        <v>85677.440000000002</v>
      </c>
      <c r="F24" s="10">
        <f>SUM('[6]P163:DBFO'!F24)</f>
        <v>0</v>
      </c>
      <c r="G24" s="10">
        <f>SUM('[6]P163:DBFO'!G24)</f>
        <v>64551.19</v>
      </c>
      <c r="H24" s="10">
        <f>SUM('[6]P163:DBFO'!H24)</f>
        <v>0</v>
      </c>
      <c r="I24" s="9">
        <f t="shared" ref="I24:I29" si="5">SUM(B24:H24)</f>
        <v>2985721.5700000003</v>
      </c>
    </row>
    <row r="25" spans="1:9">
      <c r="A25" s="7" t="s">
        <v>18</v>
      </c>
      <c r="B25" s="8">
        <f>SUM('[6]P163:DBFO'!B25)</f>
        <v>0</v>
      </c>
      <c r="C25" s="8">
        <f>SUM('[6]P163:DBFO'!C25)</f>
        <v>0</v>
      </c>
      <c r="D25" s="10">
        <f>SUM('[6]P163:DBFO'!D25)</f>
        <v>1792.3200000000002</v>
      </c>
      <c r="E25" s="10">
        <f>SUM('[6]P163:DBFO'!E25)</f>
        <v>0</v>
      </c>
      <c r="F25" s="10">
        <f>SUM('[6]P163:DBFO'!F25)</f>
        <v>0</v>
      </c>
      <c r="G25" s="10">
        <f>SUM('[6]P163:DBFO'!G25)</f>
        <v>3009413.6</v>
      </c>
      <c r="H25" s="10">
        <f>SUM('[6]P163:DBFO'!H25)</f>
        <v>0</v>
      </c>
      <c r="I25" s="9">
        <f t="shared" si="5"/>
        <v>3011205.92</v>
      </c>
    </row>
    <row r="26" spans="1:9">
      <c r="A26" s="7" t="s">
        <v>19</v>
      </c>
      <c r="B26" s="8">
        <f>SUM('[6]P163:DBFO'!B26)</f>
        <v>0</v>
      </c>
      <c r="C26" s="8">
        <f>SUM('[6]P163:DBFO'!C26)</f>
        <v>0</v>
      </c>
      <c r="D26" s="8">
        <f>SUM('[6]P163:DBFO'!D26)</f>
        <v>0</v>
      </c>
      <c r="E26" s="8">
        <f>SUM('[6]P163:DBFO'!E26)</f>
        <v>0</v>
      </c>
      <c r="F26" s="8">
        <f>SUM('[6]P163:DBFO'!F26)</f>
        <v>0</v>
      </c>
      <c r="G26" s="8">
        <f>SUM('[6]P163:DBFO'!G26)</f>
        <v>0</v>
      </c>
      <c r="H26" s="8">
        <f>SUM('[6]P163:DBFO'!H26)</f>
        <v>0</v>
      </c>
      <c r="I26" s="9">
        <f t="shared" si="5"/>
        <v>0</v>
      </c>
    </row>
    <row r="27" spans="1:9">
      <c r="A27" s="4" t="s">
        <v>20</v>
      </c>
      <c r="B27" s="5">
        <f>SUM(B28:B29)</f>
        <v>0</v>
      </c>
      <c r="C27" s="5">
        <f t="shared" ref="C27:I27" si="6">SUM(C28:C29)</f>
        <v>0</v>
      </c>
      <c r="D27" s="5">
        <f t="shared" si="6"/>
        <v>7439.69</v>
      </c>
      <c r="E27" s="5">
        <f t="shared" si="6"/>
        <v>30670.2</v>
      </c>
      <c r="F27" s="5">
        <f t="shared" si="6"/>
        <v>0</v>
      </c>
      <c r="G27" s="5">
        <f t="shared" si="6"/>
        <v>194202.15999999997</v>
      </c>
      <c r="H27" s="5">
        <f t="shared" si="6"/>
        <v>0</v>
      </c>
      <c r="I27" s="6">
        <f t="shared" si="6"/>
        <v>232312.05</v>
      </c>
    </row>
    <row r="28" spans="1:9">
      <c r="A28" s="7" t="s">
        <v>21</v>
      </c>
      <c r="B28" s="8">
        <f>SUM('[6]P163:DBFO'!B28)</f>
        <v>0</v>
      </c>
      <c r="C28" s="8">
        <f>SUM('[6]P163:DBFO'!C28)</f>
        <v>0</v>
      </c>
      <c r="D28" s="8">
        <f>SUM('[6]P163:DBFO'!D28)</f>
        <v>7439.69</v>
      </c>
      <c r="E28" s="8">
        <f>SUM('[6]P163:DBFO'!E28)</f>
        <v>30670.2</v>
      </c>
      <c r="F28" s="8">
        <f>SUM('[6]P163:DBFO'!F28)</f>
        <v>0</v>
      </c>
      <c r="G28" s="8">
        <f>SUM('[6]P163:DBFO'!G28)</f>
        <v>194202.15999999997</v>
      </c>
      <c r="H28" s="8">
        <f>SUM('[6]P163:DBFO'!H28)</f>
        <v>0</v>
      </c>
      <c r="I28" s="9">
        <f t="shared" si="5"/>
        <v>232312.05</v>
      </c>
    </row>
    <row r="29" spans="1:9">
      <c r="A29" s="7" t="s">
        <v>18</v>
      </c>
      <c r="B29" s="8">
        <f>SUM('[6]P163:DBFO'!B29)</f>
        <v>0</v>
      </c>
      <c r="C29" s="8">
        <f>SUM('[6]P163:DBFO'!C29)</f>
        <v>0</v>
      </c>
      <c r="D29" s="10">
        <f>SUM('[6]P163:DBFO'!D29)</f>
        <v>0</v>
      </c>
      <c r="E29" s="10">
        <f>SUM('[6]P163:DBFO'!E29)</f>
        <v>0</v>
      </c>
      <c r="F29" s="10">
        <f>SUM('[6]P163:DBFO'!F29)</f>
        <v>0</v>
      </c>
      <c r="G29" s="10">
        <f>SUM('[6]P163:DBFO'!G29)</f>
        <v>0</v>
      </c>
      <c r="H29" s="10">
        <f>SUM('[6]P163:DBFO'!H29)</f>
        <v>0</v>
      </c>
      <c r="I29" s="9">
        <f t="shared" si="5"/>
        <v>0</v>
      </c>
    </row>
    <row r="30" spans="1:9">
      <c r="A30" s="4" t="s">
        <v>22</v>
      </c>
      <c r="B30" s="5">
        <f>B22+B23-B27</f>
        <v>0</v>
      </c>
      <c r="C30" s="5">
        <f t="shared" ref="C30:I30" si="7">C22+C23-C27</f>
        <v>0</v>
      </c>
      <c r="D30" s="5">
        <f t="shared" si="7"/>
        <v>46998469.140000001</v>
      </c>
      <c r="E30" s="5">
        <f t="shared" si="7"/>
        <v>1716117.2199999997</v>
      </c>
      <c r="F30" s="5">
        <f t="shared" si="7"/>
        <v>118087.67999999999</v>
      </c>
      <c r="G30" s="5">
        <f t="shared" si="7"/>
        <v>25004901.441999998</v>
      </c>
      <c r="H30" s="5">
        <f t="shared" si="7"/>
        <v>0</v>
      </c>
      <c r="I30" s="6">
        <f t="shared" si="7"/>
        <v>73837575.481999993</v>
      </c>
    </row>
    <row r="31" spans="1:9">
      <c r="A31" s="1001" t="s">
        <v>25</v>
      </c>
      <c r="B31" s="1008"/>
      <c r="C31" s="1008"/>
      <c r="D31" s="1008"/>
      <c r="E31" s="1008"/>
      <c r="F31" s="1008"/>
      <c r="G31" s="1008"/>
      <c r="H31" s="1008"/>
      <c r="I31" s="1003"/>
    </row>
    <row r="32" spans="1:9">
      <c r="A32" s="4" t="s">
        <v>15</v>
      </c>
      <c r="B32" s="5">
        <f>SUM('[6]P163:DBFO'!B32)</f>
        <v>0</v>
      </c>
      <c r="C32" s="5">
        <f>SUM('[6]P163:DBFO'!C32)</f>
        <v>0</v>
      </c>
      <c r="D32" s="5">
        <f>SUM('[6]P163:DBFO'!D32)</f>
        <v>0</v>
      </c>
      <c r="E32" s="5">
        <f>SUM('[6]P163:DBFO'!E32)</f>
        <v>0</v>
      </c>
      <c r="F32" s="5">
        <f>SUM('[6]P163:DBFO'!F32)</f>
        <v>0</v>
      </c>
      <c r="G32" s="5">
        <f>SUM('[6]P163:DBFO'!G32)</f>
        <v>0</v>
      </c>
      <c r="H32" s="5">
        <f>SUM('[6]P163:DBFO'!H32)</f>
        <v>0</v>
      </c>
      <c r="I32" s="6">
        <f>SUM(B32:H32)</f>
        <v>0</v>
      </c>
    </row>
    <row r="33" spans="1:9">
      <c r="A33" s="7" t="s">
        <v>26</v>
      </c>
      <c r="B33" s="10">
        <f>SUM('[6]P163:DBFO'!B33)</f>
        <v>0</v>
      </c>
      <c r="C33" s="10">
        <f>SUM('[6]P163:DBFO'!C33)</f>
        <v>0</v>
      </c>
      <c r="D33" s="10">
        <f>SUM('[6]P163:DBFO'!D33)</f>
        <v>0</v>
      </c>
      <c r="E33" s="10">
        <f>SUM('[6]P163:DBFO'!E33)</f>
        <v>0</v>
      </c>
      <c r="F33" s="10">
        <f>SUM('[6]P163:DBFO'!F33)</f>
        <v>0</v>
      </c>
      <c r="G33" s="10">
        <f>SUM('[6]P163:DBFO'!G33)</f>
        <v>0</v>
      </c>
      <c r="H33" s="8">
        <f>SUM('[6]P163:DBFO'!H33)</f>
        <v>0</v>
      </c>
      <c r="I33" s="9">
        <f>SUM(B33:H33)</f>
        <v>0</v>
      </c>
    </row>
    <row r="34" spans="1:9">
      <c r="A34" s="7" t="s">
        <v>27</v>
      </c>
      <c r="B34" s="11">
        <f>SUM('[6]P163:DBFO'!B34)</f>
        <v>0</v>
      </c>
      <c r="C34" s="11">
        <f>SUM('[6]P163:DBFO'!C34)</f>
        <v>0</v>
      </c>
      <c r="D34" s="11">
        <f>SUM('[6]P163:DBFO'!D34)</f>
        <v>0</v>
      </c>
      <c r="E34" s="11">
        <f>SUM('[6]P163:DBFO'!E34)</f>
        <v>0</v>
      </c>
      <c r="F34" s="11">
        <f>SUM('[6]P163:DBFO'!F34)</f>
        <v>0</v>
      </c>
      <c r="G34" s="11">
        <f>SUM('[6]P163:DBFO'!G34)</f>
        <v>0</v>
      </c>
      <c r="H34" s="12">
        <f>SUM('[6]P163:DBFO'!H34)</f>
        <v>0</v>
      </c>
      <c r="I34" s="9">
        <f>SUM(B34:H34)</f>
        <v>0</v>
      </c>
    </row>
    <row r="35" spans="1:9">
      <c r="A35" s="13" t="s">
        <v>22</v>
      </c>
      <c r="B35" s="14">
        <f>B32+B33-B34</f>
        <v>0</v>
      </c>
      <c r="C35" s="14">
        <f t="shared" ref="C35:I35" si="8">C32+C33-C34</f>
        <v>0</v>
      </c>
      <c r="D35" s="14">
        <f t="shared" si="8"/>
        <v>0</v>
      </c>
      <c r="E35" s="14">
        <f t="shared" si="8"/>
        <v>0</v>
      </c>
      <c r="F35" s="14">
        <f t="shared" si="8"/>
        <v>0</v>
      </c>
      <c r="G35" s="14">
        <f t="shared" si="8"/>
        <v>0</v>
      </c>
      <c r="H35" s="14">
        <f t="shared" si="8"/>
        <v>0</v>
      </c>
      <c r="I35" s="15">
        <f t="shared" si="8"/>
        <v>0</v>
      </c>
    </row>
    <row r="36" spans="1:9">
      <c r="A36" s="1001" t="s">
        <v>28</v>
      </c>
      <c r="B36" s="1002"/>
      <c r="C36" s="1002"/>
      <c r="D36" s="1002"/>
      <c r="E36" s="1002"/>
      <c r="F36" s="1002"/>
      <c r="G36" s="1002"/>
      <c r="H36" s="1002"/>
      <c r="I36" s="1003"/>
    </row>
    <row r="37" spans="1:9">
      <c r="A37" s="16" t="s">
        <v>15</v>
      </c>
      <c r="B37" s="17">
        <f t="shared" ref="B37:I37" si="9">B12-B22-B32</f>
        <v>0</v>
      </c>
      <c r="C37" s="17">
        <f t="shared" si="9"/>
        <v>0</v>
      </c>
      <c r="D37" s="17">
        <f t="shared" si="9"/>
        <v>69928337.620000005</v>
      </c>
      <c r="E37" s="17">
        <f t="shared" si="9"/>
        <v>363283.29000000004</v>
      </c>
      <c r="F37" s="17">
        <f t="shared" si="9"/>
        <v>0</v>
      </c>
      <c r="G37" s="17">
        <f t="shared" si="9"/>
        <v>91213.407999999821</v>
      </c>
      <c r="H37" s="17">
        <f t="shared" si="9"/>
        <v>33825</v>
      </c>
      <c r="I37" s="18">
        <f t="shared" si="9"/>
        <v>70416659.318000019</v>
      </c>
    </row>
    <row r="38" spans="1:9" ht="15.75" thickBot="1">
      <c r="A38" s="19" t="s">
        <v>22</v>
      </c>
      <c r="B38" s="20">
        <f>B20-B30-B35</f>
        <v>0</v>
      </c>
      <c r="C38" s="20">
        <f t="shared" ref="C38:I38" si="10">C20-C30-C35</f>
        <v>0</v>
      </c>
      <c r="D38" s="20">
        <f t="shared" si="10"/>
        <v>83708015.319999993</v>
      </c>
      <c r="E38" s="20">
        <f t="shared" si="10"/>
        <v>984817.81999999983</v>
      </c>
      <c r="F38" s="20">
        <f t="shared" si="10"/>
        <v>0</v>
      </c>
      <c r="G38" s="20">
        <f t="shared" si="10"/>
        <v>344399.52800000086</v>
      </c>
      <c r="H38" s="20">
        <f t="shared" si="10"/>
        <v>0</v>
      </c>
      <c r="I38" s="21">
        <f t="shared" si="10"/>
        <v>85037232.668000013</v>
      </c>
    </row>
    <row r="42" spans="1:9" ht="30">
      <c r="A42" s="22" t="s">
        <v>29</v>
      </c>
      <c r="B42" s="22"/>
      <c r="C42" s="22" t="s">
        <v>30</v>
      </c>
      <c r="D42" s="22"/>
      <c r="F42" s="1004" t="s">
        <v>31</v>
      </c>
      <c r="G42" s="1004"/>
    </row>
    <row r="43" spans="1:9">
      <c r="A43" s="22" t="s">
        <v>32</v>
      </c>
      <c r="B43" s="23"/>
      <c r="C43" s="1004" t="s">
        <v>33</v>
      </c>
      <c r="D43" s="1005"/>
      <c r="E43" s="22"/>
      <c r="F43" s="1004" t="s">
        <v>34</v>
      </c>
      <c r="G43" s="1004"/>
    </row>
  </sheetData>
  <mergeCells count="20">
    <mergeCell ref="A36:I36"/>
    <mergeCell ref="F42:G42"/>
    <mergeCell ref="C43:D43"/>
    <mergeCell ref="F43:G43"/>
    <mergeCell ref="G9:G10"/>
    <mergeCell ref="H9:H10"/>
    <mergeCell ref="I9:I10"/>
    <mergeCell ref="A11:I11"/>
    <mergeCell ref="A21:I21"/>
    <mergeCell ref="A31:I31"/>
    <mergeCell ref="A3:I3"/>
    <mergeCell ref="A6:I6"/>
    <mergeCell ref="A7:I7"/>
    <mergeCell ref="B8:G8"/>
    <mergeCell ref="A9:A10"/>
    <mergeCell ref="B9:B10"/>
    <mergeCell ref="C9:C10"/>
    <mergeCell ref="D9:D10"/>
    <mergeCell ref="E9:E10"/>
    <mergeCell ref="F9:F10"/>
  </mergeCells>
  <pageMargins left="0.25" right="0.25" top="0.75" bottom="0.75" header="0.3" footer="0.3"/>
  <pageSetup paperSize="9" scale="6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opLeftCell="A13" zoomScaleNormal="100" workbookViewId="0">
      <selection activeCell="F22" sqref="F22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23.25">
      <c r="A1" s="1" t="s">
        <v>0</v>
      </c>
    </row>
    <row r="3" spans="1:9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9">
      <c r="A4" t="s">
        <v>2</v>
      </c>
    </row>
    <row r="6" spans="1:9">
      <c r="A6" s="28" t="s">
        <v>35</v>
      </c>
      <c r="B6" s="28"/>
      <c r="C6" s="29"/>
    </row>
    <row r="7" spans="1:9" ht="15.75" thickBot="1">
      <c r="C7" s="29"/>
    </row>
    <row r="8" spans="1:9" ht="15.75">
      <c r="A8" s="1012" t="s">
        <v>36</v>
      </c>
      <c r="B8" s="1013"/>
      <c r="C8" s="1014" t="s">
        <v>37</v>
      </c>
    </row>
    <row r="9" spans="1:9" ht="15.75">
      <c r="A9" s="1017"/>
      <c r="B9" s="1018"/>
      <c r="C9" s="1015"/>
    </row>
    <row r="10" spans="1:9" ht="15.75">
      <c r="A10" s="1019"/>
      <c r="B10" s="1020"/>
      <c r="C10" s="1016"/>
    </row>
    <row r="11" spans="1:9" ht="15.75">
      <c r="A11" s="1021" t="s">
        <v>14</v>
      </c>
      <c r="B11" s="1022"/>
      <c r="C11" s="1023"/>
    </row>
    <row r="12" spans="1:9" ht="15.75">
      <c r="A12" s="1024" t="s">
        <v>38</v>
      </c>
      <c r="B12" s="1025"/>
      <c r="C12" s="30">
        <f>SUM('[7]P163:DBFO'!C12)</f>
        <v>1164528.55</v>
      </c>
    </row>
    <row r="13" spans="1:9" ht="15.75">
      <c r="A13" s="1026" t="s">
        <v>16</v>
      </c>
      <c r="B13" s="1027"/>
      <c r="C13" s="31">
        <f>SUM(C14:C15)</f>
        <v>147833.34</v>
      </c>
    </row>
    <row r="14" spans="1:9" ht="15.75">
      <c r="A14" s="1009" t="s">
        <v>17</v>
      </c>
      <c r="B14" s="1010"/>
      <c r="C14" s="32">
        <f>SUM('[7]P163:DBFO'!C14)</f>
        <v>0</v>
      </c>
    </row>
    <row r="15" spans="1:9" ht="15.75">
      <c r="A15" s="1009" t="s">
        <v>18</v>
      </c>
      <c r="B15" s="1010"/>
      <c r="C15" s="32">
        <f>SUM('[7]P163:DBFO'!C15)</f>
        <v>147833.34</v>
      </c>
    </row>
    <row r="16" spans="1:9" ht="15.75">
      <c r="A16" s="1026" t="s">
        <v>20</v>
      </c>
      <c r="B16" s="1027"/>
      <c r="C16" s="31">
        <f>SUM(C17:C18)</f>
        <v>5183.78</v>
      </c>
    </row>
    <row r="17" spans="1:3" ht="15.75">
      <c r="A17" s="1009" t="s">
        <v>21</v>
      </c>
      <c r="B17" s="1010"/>
      <c r="C17" s="32">
        <f>SUM('[7]P163:DBFO'!C17)</f>
        <v>5183.78</v>
      </c>
    </row>
    <row r="18" spans="1:3" ht="15.75">
      <c r="A18" s="1009" t="s">
        <v>18</v>
      </c>
      <c r="B18" s="1010"/>
      <c r="C18" s="32">
        <f>SUM('[7]P163:DBFO'!C18)</f>
        <v>0</v>
      </c>
    </row>
    <row r="19" spans="1:3" ht="15.75">
      <c r="A19" s="1026" t="s">
        <v>22</v>
      </c>
      <c r="B19" s="1027"/>
      <c r="C19" s="31">
        <f>C12+C13-C16</f>
        <v>1307178.1100000001</v>
      </c>
    </row>
    <row r="20" spans="1:3" ht="15.75">
      <c r="A20" s="1021" t="s">
        <v>23</v>
      </c>
      <c r="B20" s="1022"/>
      <c r="C20" s="1023"/>
    </row>
    <row r="21" spans="1:3" ht="15.75">
      <c r="A21" s="33" t="s">
        <v>38</v>
      </c>
      <c r="B21" s="34"/>
      <c r="C21" s="30">
        <f>SUM('[7]P163:DBFO'!C21)</f>
        <v>1164528.55</v>
      </c>
    </row>
    <row r="22" spans="1:3" ht="15.75">
      <c r="A22" s="1026" t="s">
        <v>16</v>
      </c>
      <c r="B22" s="1027"/>
      <c r="C22" s="31">
        <f>SUM(C23:C24)</f>
        <v>147833.34</v>
      </c>
    </row>
    <row r="23" spans="1:3" ht="15.75">
      <c r="A23" s="1009" t="s">
        <v>24</v>
      </c>
      <c r="B23" s="1010"/>
      <c r="C23" s="32">
        <f>SUM('[7]P163:DBFO'!C23)</f>
        <v>0</v>
      </c>
    </row>
    <row r="24" spans="1:3" ht="15.75">
      <c r="A24" s="1009" t="s">
        <v>18</v>
      </c>
      <c r="B24" s="1010"/>
      <c r="C24" s="35">
        <f>SUM('[7]P163:DBFO'!C24)</f>
        <v>147833.34</v>
      </c>
    </row>
    <row r="25" spans="1:3" ht="15.75">
      <c r="A25" s="1026" t="s">
        <v>20</v>
      </c>
      <c r="B25" s="1027"/>
      <c r="C25" s="31">
        <f>SUM(C26:C27)</f>
        <v>5183.78</v>
      </c>
    </row>
    <row r="26" spans="1:3" ht="15.75">
      <c r="A26" s="1009" t="s">
        <v>21</v>
      </c>
      <c r="B26" s="1010"/>
      <c r="C26" s="32">
        <f>SUM('[7]P163:DBFO'!C26)</f>
        <v>5183.78</v>
      </c>
    </row>
    <row r="27" spans="1:3" ht="15.75">
      <c r="A27" s="1028" t="s">
        <v>18</v>
      </c>
      <c r="B27" s="1029"/>
      <c r="C27" s="36">
        <f>SUM('[7]P163:DBFO'!C27)</f>
        <v>0</v>
      </c>
    </row>
    <row r="28" spans="1:3" ht="15.75">
      <c r="A28" s="1030" t="s">
        <v>22</v>
      </c>
      <c r="B28" s="1031"/>
      <c r="C28" s="37">
        <f>C21+C22-C25</f>
        <v>1307178.1100000001</v>
      </c>
    </row>
    <row r="29" spans="1:3">
      <c r="A29" s="1032" t="s">
        <v>25</v>
      </c>
      <c r="B29" s="1033"/>
      <c r="C29" s="1023"/>
    </row>
    <row r="30" spans="1:3" ht="15.75">
      <c r="A30" s="1024" t="s">
        <v>38</v>
      </c>
      <c r="B30" s="1025"/>
      <c r="C30" s="30">
        <f>SUM('[7]P163:DBFO'!C30)</f>
        <v>0</v>
      </c>
    </row>
    <row r="31" spans="1:3" ht="15.75">
      <c r="A31" s="1036" t="s">
        <v>26</v>
      </c>
      <c r="B31" s="1037"/>
      <c r="C31" s="38">
        <f>SUM('[7]P163:DBFO'!C31)</f>
        <v>0</v>
      </c>
    </row>
    <row r="32" spans="1:3" ht="15.75">
      <c r="A32" s="1036" t="s">
        <v>27</v>
      </c>
      <c r="B32" s="1037"/>
      <c r="C32" s="38">
        <f>SUM('[7]P163:DBFO'!C32)</f>
        <v>0</v>
      </c>
    </row>
    <row r="33" spans="1:7" ht="15.75">
      <c r="A33" s="1038" t="s">
        <v>22</v>
      </c>
      <c r="B33" s="1039"/>
      <c r="C33" s="39">
        <f>C30+C31-C32</f>
        <v>0</v>
      </c>
    </row>
    <row r="34" spans="1:7" ht="15.75">
      <c r="A34" s="1021" t="s">
        <v>28</v>
      </c>
      <c r="B34" s="1022"/>
      <c r="C34" s="1023"/>
    </row>
    <row r="35" spans="1:7" ht="15.75">
      <c r="A35" s="1024" t="s">
        <v>38</v>
      </c>
      <c r="B35" s="1025"/>
      <c r="C35" s="30">
        <f>C12-C21-C30</f>
        <v>0</v>
      </c>
    </row>
    <row r="36" spans="1:7" ht="16.5" thickBot="1">
      <c r="A36" s="1040" t="s">
        <v>22</v>
      </c>
      <c r="B36" s="1041"/>
      <c r="C36" s="40">
        <f>C19-C28-C33</f>
        <v>0</v>
      </c>
    </row>
    <row r="40" spans="1:7" ht="30">
      <c r="A40" s="24" t="s">
        <v>29</v>
      </c>
      <c r="B40" s="24"/>
      <c r="C40" s="1034" t="s">
        <v>30</v>
      </c>
      <c r="D40" s="1034"/>
      <c r="E40" s="24"/>
      <c r="F40" s="1004" t="s">
        <v>31</v>
      </c>
      <c r="G40" s="1004"/>
    </row>
    <row r="41" spans="1:7">
      <c r="A41" s="24" t="s">
        <v>32</v>
      </c>
      <c r="B41" s="25"/>
      <c r="C41" s="1004" t="s">
        <v>33</v>
      </c>
      <c r="D41" s="1035"/>
      <c r="E41" s="24"/>
      <c r="F41" s="1004" t="s">
        <v>34</v>
      </c>
      <c r="G41" s="1004"/>
    </row>
  </sheetData>
  <mergeCells count="34">
    <mergeCell ref="C40:D40"/>
    <mergeCell ref="F40:G40"/>
    <mergeCell ref="C41:D41"/>
    <mergeCell ref="F41:G41"/>
    <mergeCell ref="A31:B31"/>
    <mergeCell ref="A32:B32"/>
    <mergeCell ref="A33:B33"/>
    <mergeCell ref="A34:C34"/>
    <mergeCell ref="A35:B35"/>
    <mergeCell ref="A36:B36"/>
    <mergeCell ref="A30:B30"/>
    <mergeCell ref="A18:B18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17:B17"/>
    <mergeCell ref="A3:I3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</mergeCells>
  <pageMargins left="0.7" right="0.7" top="0.75" bottom="0.75" header="0.3" footer="0.3"/>
  <pageSetup paperSize="9" scale="75" fitToWidth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zoomScaleNormal="100" workbookViewId="0">
      <selection activeCell="F18" sqref="F18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23.25">
      <c r="A1" s="1" t="s">
        <v>0</v>
      </c>
    </row>
    <row r="3" spans="1:9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9">
      <c r="A4" t="s">
        <v>2</v>
      </c>
    </row>
    <row r="6" spans="1:9">
      <c r="A6" s="1042" t="s">
        <v>39</v>
      </c>
      <c r="B6" s="1043"/>
      <c r="C6" s="1043"/>
      <c r="D6" s="1043"/>
      <c r="E6" s="1043"/>
    </row>
    <row r="7" spans="1:9" ht="15.75" thickBot="1">
      <c r="A7" s="41"/>
      <c r="B7" s="42"/>
      <c r="C7" s="42"/>
      <c r="D7" s="42"/>
      <c r="E7" s="42"/>
    </row>
    <row r="8" spans="1:9" ht="141" thickBot="1">
      <c r="A8" s="43" t="s">
        <v>40</v>
      </c>
      <c r="B8" s="44" t="s">
        <v>41</v>
      </c>
      <c r="C8" s="44" t="s">
        <v>42</v>
      </c>
      <c r="D8" s="44" t="s">
        <v>43</v>
      </c>
      <c r="E8" s="45" t="s">
        <v>44</v>
      </c>
    </row>
    <row r="9" spans="1:9" ht="15.75" thickBot="1">
      <c r="A9" s="46" t="s">
        <v>14</v>
      </c>
      <c r="B9" s="47"/>
      <c r="C9" s="47"/>
      <c r="D9" s="47"/>
      <c r="E9" s="48"/>
    </row>
    <row r="10" spans="1:9" ht="25.5">
      <c r="A10" s="49" t="s">
        <v>45</v>
      </c>
      <c r="B10" s="50">
        <f>SUM('[8]P163:DBFO'!B10)</f>
        <v>0</v>
      </c>
      <c r="C10" s="50">
        <f>SUM('[8]P163:DBFO'!C10)</f>
        <v>0</v>
      </c>
      <c r="D10" s="50">
        <f>SUM('[8]P163:DBFO'!D10)</f>
        <v>0</v>
      </c>
      <c r="E10" s="51">
        <f>B10+C10+D10</f>
        <v>0</v>
      </c>
    </row>
    <row r="11" spans="1:9">
      <c r="A11" s="52" t="s">
        <v>26</v>
      </c>
      <c r="B11" s="53">
        <f>SUM(B12:B13)</f>
        <v>0</v>
      </c>
      <c r="C11" s="53">
        <f>SUM(C12:C13)</f>
        <v>0</v>
      </c>
      <c r="D11" s="53">
        <f>SUM(D12:D13)</f>
        <v>0</v>
      </c>
      <c r="E11" s="54">
        <f>SUM(E12:E13)</f>
        <v>0</v>
      </c>
    </row>
    <row r="12" spans="1:9">
      <c r="A12" s="55" t="s">
        <v>46</v>
      </c>
      <c r="B12" s="56">
        <f>SUM('[8]P163:DBFO'!B12)</f>
        <v>0</v>
      </c>
      <c r="C12" s="56">
        <f>SUM('[8]P163:DBFO'!C12)</f>
        <v>0</v>
      </c>
      <c r="D12" s="56">
        <f>SUM('[8]P163:DBFO'!D12)</f>
        <v>0</v>
      </c>
      <c r="E12" s="57">
        <f>B12+C12+D12</f>
        <v>0</v>
      </c>
    </row>
    <row r="13" spans="1:9">
      <c r="A13" s="55" t="s">
        <v>47</v>
      </c>
      <c r="B13" s="56">
        <f>SUM('[8]P163:DBFO'!B13)</f>
        <v>0</v>
      </c>
      <c r="C13" s="56">
        <f>SUM('[8]P163:DBFO'!C13)</f>
        <v>0</v>
      </c>
      <c r="D13" s="56">
        <f>SUM('[8]P163:DBFO'!D13)</f>
        <v>0</v>
      </c>
      <c r="E13" s="57">
        <f>B13+C13+D13</f>
        <v>0</v>
      </c>
    </row>
    <row r="14" spans="1:9">
      <c r="A14" s="52" t="s">
        <v>27</v>
      </c>
      <c r="B14" s="53">
        <f>SUM(B15:B17)</f>
        <v>0</v>
      </c>
      <c r="C14" s="53">
        <f>SUM(C15:C17)</f>
        <v>0</v>
      </c>
      <c r="D14" s="53">
        <f>SUM(D15:D17)</f>
        <v>0</v>
      </c>
      <c r="E14" s="54">
        <f>SUM(E15:E17)</f>
        <v>0</v>
      </c>
    </row>
    <row r="15" spans="1:9">
      <c r="A15" s="55" t="s">
        <v>48</v>
      </c>
      <c r="B15" s="56">
        <f>SUM('[8]P163:DBFO'!B15)</f>
        <v>0</v>
      </c>
      <c r="C15" s="56">
        <f>SUM('[8]P163:DBFO'!C15)</f>
        <v>0</v>
      </c>
      <c r="D15" s="56">
        <f>SUM('[8]P163:DBFO'!D15)</f>
        <v>0</v>
      </c>
      <c r="E15" s="57">
        <f>B15+C15+D15</f>
        <v>0</v>
      </c>
    </row>
    <row r="16" spans="1:9">
      <c r="A16" s="55" t="s">
        <v>49</v>
      </c>
      <c r="B16" s="56">
        <f>SUM('[8]P163:DBFO'!B16)</f>
        <v>0</v>
      </c>
      <c r="C16" s="56">
        <f>SUM('[8]P163:DBFO'!C16)</f>
        <v>0</v>
      </c>
      <c r="D16" s="56">
        <f>SUM('[8]P163:DBFO'!D16)</f>
        <v>0</v>
      </c>
      <c r="E16" s="57">
        <f>B16+C16+D16</f>
        <v>0</v>
      </c>
    </row>
    <row r="17" spans="1:6">
      <c r="A17" s="58" t="s">
        <v>50</v>
      </c>
      <c r="B17" s="56">
        <f>SUM('[8]P163:DBFO'!B17)</f>
        <v>0</v>
      </c>
      <c r="C17" s="56">
        <f>SUM('[8]P163:DBFO'!C17)</f>
        <v>0</v>
      </c>
      <c r="D17" s="56">
        <f>SUM('[8]P163:DBFO'!D17)</f>
        <v>0</v>
      </c>
      <c r="E17" s="57">
        <f>B17+C17+D17</f>
        <v>0</v>
      </c>
    </row>
    <row r="18" spans="1:6" ht="26.25" thickBot="1">
      <c r="A18" s="59" t="s">
        <v>51</v>
      </c>
      <c r="B18" s="60">
        <f>B10+B11-B14</f>
        <v>0</v>
      </c>
      <c r="C18" s="60">
        <f>C10+C11-C14</f>
        <v>0</v>
      </c>
      <c r="D18" s="60">
        <f>D10+D11-D14</f>
        <v>0</v>
      </c>
      <c r="E18" s="61">
        <f>E10+E11-E14</f>
        <v>0</v>
      </c>
    </row>
    <row r="19" spans="1:6" ht="15.75" thickBot="1">
      <c r="A19" s="62" t="s">
        <v>52</v>
      </c>
      <c r="B19" s="42"/>
      <c r="C19" s="42"/>
      <c r="D19" s="42"/>
      <c r="E19" s="63"/>
    </row>
    <row r="20" spans="1:6" ht="15.75" thickBot="1">
      <c r="A20" s="49" t="s">
        <v>53</v>
      </c>
      <c r="B20" s="50">
        <f>SUM('[8]P163:DBFO'!B20)</f>
        <v>0</v>
      </c>
      <c r="C20" s="50">
        <f>SUM('[8]P163:DBFO'!C20)</f>
        <v>0</v>
      </c>
      <c r="D20" s="50">
        <f>SUM('[8]P163:DBFO'!D20)</f>
        <v>0</v>
      </c>
      <c r="E20" s="51">
        <f>B20+C20+D20</f>
        <v>0</v>
      </c>
    </row>
    <row r="21" spans="1:6">
      <c r="A21" s="52" t="s">
        <v>26</v>
      </c>
      <c r="B21" s="64">
        <f>SUM('[8]P163:DBFO'!B21)</f>
        <v>0</v>
      </c>
      <c r="C21" s="64">
        <f>SUM('[8]P163:DBFO'!C21)</f>
        <v>0</v>
      </c>
      <c r="D21" s="64">
        <f>SUM('[8]P163:DBFO'!D21)</f>
        <v>0</v>
      </c>
      <c r="E21" s="64">
        <f>SUM('[8]P163:DBFO'!E21)</f>
        <v>0</v>
      </c>
    </row>
    <row r="22" spans="1:6">
      <c r="A22" s="52" t="s">
        <v>27</v>
      </c>
      <c r="B22" s="65">
        <f>SUM('[8]P163:DBFO'!B22)</f>
        <v>0</v>
      </c>
      <c r="C22" s="65">
        <f>SUM('[8]P163:DBFO'!C22)</f>
        <v>0</v>
      </c>
      <c r="D22" s="65">
        <f>SUM('[8]P163:DBFO'!D22)</f>
        <v>0</v>
      </c>
      <c r="E22" s="65">
        <f>SUM('[8]P163:DBFO'!E22)</f>
        <v>0</v>
      </c>
    </row>
    <row r="23" spans="1:6" ht="15.75" thickBot="1">
      <c r="A23" s="59" t="s">
        <v>54</v>
      </c>
      <c r="B23" s="60">
        <f>SUM(B20+B21-B22)</f>
        <v>0</v>
      </c>
      <c r="C23" s="60">
        <f>C20+C21-C22</f>
        <v>0</v>
      </c>
      <c r="D23" s="60">
        <f>D20+D21-D22</f>
        <v>0</v>
      </c>
      <c r="E23" s="61">
        <f>E20+E21-E22</f>
        <v>0</v>
      </c>
    </row>
    <row r="24" spans="1:6" ht="15.75" thickBot="1">
      <c r="A24" s="66" t="s">
        <v>28</v>
      </c>
      <c r="B24" s="67"/>
      <c r="C24" s="67"/>
      <c r="D24" s="67"/>
      <c r="E24" s="68"/>
    </row>
    <row r="25" spans="1:6">
      <c r="A25" s="69" t="s">
        <v>15</v>
      </c>
      <c r="B25" s="70"/>
      <c r="C25" s="70"/>
      <c r="D25" s="70"/>
      <c r="E25" s="70"/>
    </row>
    <row r="26" spans="1:6" ht="15.75" thickBot="1">
      <c r="A26" s="71" t="s">
        <v>22</v>
      </c>
      <c r="B26" s="72"/>
      <c r="C26" s="72"/>
      <c r="D26" s="72"/>
      <c r="E26" s="72"/>
    </row>
    <row r="30" spans="1:6" ht="30">
      <c r="A30" s="24" t="s">
        <v>29</v>
      </c>
      <c r="B30" s="24"/>
      <c r="C30" s="73" t="s">
        <v>30</v>
      </c>
      <c r="D30" s="24"/>
      <c r="E30" s="24"/>
      <c r="F30" s="24" t="s">
        <v>55</v>
      </c>
    </row>
    <row r="31" spans="1:6" s="74" customFormat="1">
      <c r="A31" s="24" t="s">
        <v>32</v>
      </c>
      <c r="B31" s="25"/>
      <c r="C31" s="24" t="s">
        <v>33</v>
      </c>
      <c r="D31" s="25"/>
      <c r="E31" s="24"/>
      <c r="F31" s="24" t="s">
        <v>34</v>
      </c>
    </row>
  </sheetData>
  <mergeCells count="2">
    <mergeCell ref="A3:I3"/>
    <mergeCell ref="A6:E6"/>
  </mergeCells>
  <pageMargins left="0.25" right="0.25" top="0.75" bottom="0.75" header="0.3" footer="0.3"/>
  <pageSetup paperSize="9" scale="78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zoomScaleNormal="100" workbookViewId="0">
      <selection activeCell="C29" sqref="C29"/>
    </sheetView>
  </sheetViews>
  <sheetFormatPr defaultRowHeight="15"/>
  <cols>
    <col min="1" max="1" width="22.7109375" customWidth="1"/>
    <col min="2" max="2" width="19.140625" customWidth="1"/>
    <col min="3" max="3" width="44.28515625" customWidth="1"/>
    <col min="4" max="7" width="19.140625" customWidth="1"/>
    <col min="8" max="8" width="14.140625" customWidth="1"/>
  </cols>
  <sheetData>
    <row r="1" spans="1:9" ht="23.25">
      <c r="A1" s="1" t="s">
        <v>0</v>
      </c>
    </row>
    <row r="3" spans="1:9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9">
      <c r="A4" t="s">
        <v>2</v>
      </c>
    </row>
    <row r="6" spans="1:9">
      <c r="A6" s="985" t="s">
        <v>56</v>
      </c>
      <c r="B6" s="1044"/>
      <c r="C6" s="1044"/>
    </row>
    <row r="7" spans="1:9">
      <c r="A7" s="1045"/>
      <c r="B7" s="1046"/>
      <c r="C7" s="1046"/>
    </row>
    <row r="8" spans="1:9">
      <c r="A8" s="75" t="s">
        <v>57</v>
      </c>
      <c r="B8" s="75" t="s">
        <v>15</v>
      </c>
      <c r="C8" s="75" t="s">
        <v>22</v>
      </c>
      <c r="D8" s="75" t="s">
        <v>58</v>
      </c>
    </row>
    <row r="9" spans="1:9">
      <c r="A9" s="76" t="s">
        <v>59</v>
      </c>
      <c r="B9" s="77">
        <f>SUM('[9]P163:DBFO'!B9)</f>
        <v>0</v>
      </c>
      <c r="C9" s="77">
        <f>SUM('[9]P163:DBFO'!C9)</f>
        <v>0</v>
      </c>
      <c r="D9" s="78"/>
      <c r="E9" s="79"/>
    </row>
    <row r="10" spans="1:9">
      <c r="A10" s="80" t="s">
        <v>60</v>
      </c>
      <c r="B10" s="80"/>
      <c r="C10" s="80"/>
      <c r="D10" s="81"/>
      <c r="E10" s="82"/>
    </row>
    <row r="11" spans="1:9">
      <c r="A11" s="83" t="s">
        <v>61</v>
      </c>
      <c r="B11" s="84">
        <f>SUM('[9]P163:DBFO'!B11)</f>
        <v>0</v>
      </c>
      <c r="C11" s="85">
        <f>SUM('[9]P163:DBFO'!C11)</f>
        <v>0</v>
      </c>
      <c r="D11" s="86"/>
    </row>
    <row r="15" spans="1:9" ht="30">
      <c r="A15" s="24" t="s">
        <v>29</v>
      </c>
      <c r="B15" s="24"/>
      <c r="C15" s="24" t="s">
        <v>62</v>
      </c>
      <c r="D15" s="87"/>
      <c r="F15" s="1004" t="s">
        <v>31</v>
      </c>
      <c r="G15" s="1004"/>
    </row>
    <row r="16" spans="1:9">
      <c r="A16" s="24" t="s">
        <v>32</v>
      </c>
      <c r="B16" s="25"/>
      <c r="C16" s="24" t="s">
        <v>33</v>
      </c>
      <c r="D16" s="88"/>
      <c r="E16" s="24"/>
      <c r="F16" s="1004" t="s">
        <v>34</v>
      </c>
      <c r="G16" s="1004"/>
    </row>
  </sheetData>
  <mergeCells count="5">
    <mergeCell ref="A3:I3"/>
    <mergeCell ref="A6:C6"/>
    <mergeCell ref="A7:C7"/>
    <mergeCell ref="F15:G15"/>
    <mergeCell ref="F16:G16"/>
  </mergeCells>
  <pageMargins left="0.7" right="0.7" top="0.75" bottom="0.75" header="0.3" footer="0.3"/>
  <pageSetup paperSize="9" scale="7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zoomScaleNormal="100" workbookViewId="0">
      <selection activeCell="D23" sqref="D23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3.28515625" customWidth="1"/>
  </cols>
  <sheetData>
    <row r="1" spans="1:9" ht="23.25">
      <c r="A1" s="1" t="s">
        <v>0</v>
      </c>
    </row>
    <row r="3" spans="1:9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9">
      <c r="A4" t="s">
        <v>2</v>
      </c>
    </row>
    <row r="6" spans="1:9" s="29" customFormat="1">
      <c r="A6" s="985" t="s">
        <v>63</v>
      </c>
      <c r="B6" s="1044"/>
      <c r="C6" s="1044"/>
      <c r="D6" s="1048"/>
      <c r="E6" s="1048"/>
      <c r="F6" s="1048"/>
      <c r="G6" s="1048"/>
    </row>
    <row r="7" spans="1:9" s="29" customFormat="1" ht="14.25" thickBot="1">
      <c r="A7" s="1049"/>
      <c r="B7" s="1050"/>
      <c r="C7" s="1050"/>
    </row>
    <row r="8" spans="1:9" s="29" customFormat="1" ht="13.5" customHeight="1">
      <c r="A8" s="1051"/>
      <c r="B8" s="1053" t="s">
        <v>64</v>
      </c>
      <c r="C8" s="1054"/>
      <c r="D8" s="1054"/>
      <c r="E8" s="1054"/>
      <c r="F8" s="1055"/>
      <c r="G8" s="1053" t="s">
        <v>65</v>
      </c>
      <c r="H8" s="1054"/>
      <c r="I8" s="1055"/>
    </row>
    <row r="9" spans="1:9" s="29" customFormat="1" ht="53.25" customHeight="1">
      <c r="A9" s="1052"/>
      <c r="B9" s="90" t="s">
        <v>66</v>
      </c>
      <c r="C9" s="91" t="s">
        <v>67</v>
      </c>
      <c r="D9" s="91" t="s">
        <v>68</v>
      </c>
      <c r="E9" s="91" t="s">
        <v>69</v>
      </c>
      <c r="F9" s="92" t="s">
        <v>70</v>
      </c>
      <c r="G9" s="93" t="s">
        <v>71</v>
      </c>
      <c r="H9" s="94" t="s">
        <v>72</v>
      </c>
      <c r="I9" s="95" t="s">
        <v>73</v>
      </c>
    </row>
    <row r="10" spans="1:9" s="29" customFormat="1" ht="13.5">
      <c r="A10" s="96" t="s">
        <v>15</v>
      </c>
      <c r="B10" s="97">
        <f>SUM('[10]P163:DBFO'!B10)</f>
        <v>0</v>
      </c>
      <c r="C10" s="14">
        <f>SUM('[10]P163:DBFO'!C10)</f>
        <v>0</v>
      </c>
      <c r="D10" s="14">
        <f>SUM('[10]P163:DBFO'!D10)</f>
        <v>0</v>
      </c>
      <c r="E10" s="98">
        <f>SUM('[10]P163:DBFO'!E10)</f>
        <v>0</v>
      </c>
      <c r="F10" s="99">
        <f>SUM('[10]P163:DBFO'!F10)</f>
        <v>0</v>
      </c>
      <c r="G10" s="100">
        <f>SUM('[10]P163:DBFO'!G10)</f>
        <v>0</v>
      </c>
      <c r="H10" s="14">
        <f>SUM('[10]P163:DBFO'!H10)</f>
        <v>0</v>
      </c>
      <c r="I10" s="101">
        <f>SUM('[10]P163:DBFO'!I10)</f>
        <v>0</v>
      </c>
    </row>
    <row r="11" spans="1:9" s="29" customFormat="1" ht="36">
      <c r="A11" s="102" t="s">
        <v>74</v>
      </c>
      <c r="B11" s="103">
        <f>SUM('[10]P163:DBFO'!B11)</f>
        <v>0</v>
      </c>
      <c r="C11" s="104">
        <f>SUM('[10]P163:DBFO'!C11)</f>
        <v>0</v>
      </c>
      <c r="D11" s="104">
        <f>SUM('[10]P163:DBFO'!D11)</f>
        <v>0</v>
      </c>
      <c r="E11" s="98">
        <f>SUM('[10]P163:DBFO'!E11)</f>
        <v>0</v>
      </c>
      <c r="F11" s="99">
        <f>SUM('[10]P163:DBFO'!F11)</f>
        <v>0</v>
      </c>
      <c r="G11" s="100">
        <f>SUM('[10]P163:DBFO'!G11)</f>
        <v>0</v>
      </c>
      <c r="H11" s="104">
        <f>SUM('[10]P163:DBFO'!H11)</f>
        <v>0</v>
      </c>
      <c r="I11" s="105">
        <f>SUM('[10]P163:DBFO'!I11)</f>
        <v>0</v>
      </c>
    </row>
    <row r="12" spans="1:9" s="29" customFormat="1" ht="36.75" thickBot="1">
      <c r="A12" s="106" t="s">
        <v>75</v>
      </c>
      <c r="B12" s="107">
        <f>SUM('[10]P163:DBFO'!B12)</f>
        <v>0</v>
      </c>
      <c r="C12" s="108">
        <f>SUM('[10]P163:DBFO'!C12)</f>
        <v>0</v>
      </c>
      <c r="D12" s="108">
        <f>SUM('[10]P163:DBFO'!D12)</f>
        <v>0</v>
      </c>
      <c r="E12" s="98">
        <f>SUM('[10]P163:DBFO'!E12)</f>
        <v>0</v>
      </c>
      <c r="F12" s="99">
        <f>SUM('[10]P163:DBFO'!F12)</f>
        <v>0</v>
      </c>
      <c r="G12" s="100">
        <f>SUM('[10]P163:DBFO'!G12)</f>
        <v>0</v>
      </c>
      <c r="H12" s="108">
        <f>SUM('[10]P163:DBFO'!H12)</f>
        <v>0</v>
      </c>
      <c r="I12" s="109">
        <f>SUM('[10]P163:DBFO'!I12)</f>
        <v>0</v>
      </c>
    </row>
    <row r="13" spans="1:9" s="29" customFormat="1" ht="15.75" thickBot="1">
      <c r="A13" s="110" t="s">
        <v>22</v>
      </c>
      <c r="B13" s="111">
        <f t="shared" ref="B13:I13" si="0">B10+B11-B12</f>
        <v>0</v>
      </c>
      <c r="C13" s="112">
        <f t="shared" si="0"/>
        <v>0</v>
      </c>
      <c r="D13" s="112">
        <f t="shared" si="0"/>
        <v>0</v>
      </c>
      <c r="E13" s="113">
        <f t="shared" si="0"/>
        <v>0</v>
      </c>
      <c r="F13" s="114">
        <f t="shared" si="0"/>
        <v>0</v>
      </c>
      <c r="G13" s="115">
        <f t="shared" si="0"/>
        <v>0</v>
      </c>
      <c r="H13" s="116">
        <f t="shared" si="0"/>
        <v>0</v>
      </c>
      <c r="I13" s="117">
        <f t="shared" si="0"/>
        <v>0</v>
      </c>
    </row>
    <row r="17" spans="1:7" ht="30">
      <c r="A17" s="24" t="s">
        <v>29</v>
      </c>
      <c r="B17" s="24"/>
      <c r="C17" s="1047" t="s">
        <v>30</v>
      </c>
      <c r="D17" s="1004"/>
      <c r="E17" s="24"/>
      <c r="F17" s="1004" t="s">
        <v>31</v>
      </c>
      <c r="G17" s="1004"/>
    </row>
    <row r="18" spans="1:7">
      <c r="A18" s="24" t="s">
        <v>32</v>
      </c>
      <c r="B18" s="25"/>
      <c r="C18" s="1004" t="s">
        <v>33</v>
      </c>
      <c r="D18" s="1005"/>
      <c r="E18" s="24"/>
      <c r="F18" s="1004" t="s">
        <v>34</v>
      </c>
      <c r="G18" s="1004"/>
    </row>
  </sheetData>
  <mergeCells count="10">
    <mergeCell ref="C17:D17"/>
    <mergeCell ref="F17:G17"/>
    <mergeCell ref="C18:D18"/>
    <mergeCell ref="F18:G18"/>
    <mergeCell ref="A3:I3"/>
    <mergeCell ref="A6:G6"/>
    <mergeCell ref="A7:C7"/>
    <mergeCell ref="A8:A9"/>
    <mergeCell ref="B8:F8"/>
    <mergeCell ref="G8:I8"/>
  </mergeCells>
  <pageMargins left="0.7" right="0.7" top="0.75" bottom="0.75" header="0.3" footer="0.3"/>
  <pageSetup paperSize="9" scale="8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zoomScaleNormal="100" workbookViewId="0">
      <selection activeCell="D24" sqref="D24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23.25">
      <c r="A1" s="1" t="s">
        <v>0</v>
      </c>
    </row>
    <row r="3" spans="1:9" ht="18.75">
      <c r="A3" s="1011" t="s">
        <v>76</v>
      </c>
      <c r="B3" s="1011"/>
      <c r="C3" s="1011"/>
      <c r="D3" s="1011"/>
      <c r="E3" s="1011"/>
      <c r="F3" s="1011"/>
      <c r="G3" s="1011"/>
      <c r="H3" s="1011"/>
      <c r="I3" s="1011"/>
    </row>
    <row r="4" spans="1:9">
      <c r="A4" t="s">
        <v>2</v>
      </c>
    </row>
    <row r="6" spans="1:9">
      <c r="A6" s="985" t="s">
        <v>77</v>
      </c>
      <c r="B6" s="1044"/>
      <c r="C6" s="1044"/>
    </row>
    <row r="7" spans="1:9" ht="15.75" thickBot="1">
      <c r="A7" s="1056"/>
      <c r="B7" s="1057"/>
      <c r="C7" s="1057"/>
    </row>
    <row r="8" spans="1:9">
      <c r="A8" s="119" t="s">
        <v>57</v>
      </c>
      <c r="B8" s="120" t="s">
        <v>15</v>
      </c>
      <c r="C8" s="121" t="s">
        <v>22</v>
      </c>
    </row>
    <row r="9" spans="1:9" ht="27" thickBot="1">
      <c r="A9" s="122" t="s">
        <v>78</v>
      </c>
      <c r="B9" s="123">
        <f>SUM('[11]P163:DBFO'!B9)</f>
        <v>0</v>
      </c>
      <c r="C9" s="124">
        <f>SUM('[11]P163:DBFO'!C9)</f>
        <v>0</v>
      </c>
      <c r="D9" s="125"/>
      <c r="E9" s="79"/>
    </row>
    <row r="10" spans="1:9">
      <c r="D10" s="126"/>
      <c r="E10" s="82"/>
    </row>
    <row r="13" spans="1:9" ht="30">
      <c r="A13" s="24" t="s">
        <v>29</v>
      </c>
      <c r="B13" s="24"/>
      <c r="C13" s="24" t="s">
        <v>30</v>
      </c>
      <c r="D13" s="87"/>
      <c r="F13" s="1004" t="s">
        <v>79</v>
      </c>
      <c r="G13" s="1004"/>
    </row>
    <row r="14" spans="1:9">
      <c r="A14" s="24" t="s">
        <v>32</v>
      </c>
      <c r="B14" s="25"/>
      <c r="C14" s="1004" t="s">
        <v>33</v>
      </c>
      <c r="D14" s="1035"/>
      <c r="E14" s="24"/>
      <c r="F14" s="1058" t="s">
        <v>34</v>
      </c>
      <c r="G14" s="1004"/>
    </row>
  </sheetData>
  <mergeCells count="6">
    <mergeCell ref="A3:I3"/>
    <mergeCell ref="A6:C6"/>
    <mergeCell ref="A7:C7"/>
    <mergeCell ref="F13:G13"/>
    <mergeCell ref="C14:D14"/>
    <mergeCell ref="F14:G14"/>
  </mergeCells>
  <pageMargins left="0.7" right="0.7" top="0.75" bottom="0.75" header="0.3" footer="0.3"/>
  <pageSetup paperSize="9" scale="81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zoomScaleNormal="100" workbookViewId="0">
      <selection activeCell="E24" sqref="E24"/>
    </sheetView>
  </sheetViews>
  <sheetFormatPr defaultRowHeight="15"/>
  <cols>
    <col min="1" max="1" width="22.7109375" customWidth="1"/>
    <col min="2" max="4" width="20.7109375" customWidth="1"/>
    <col min="5" max="7" width="19.140625" customWidth="1"/>
    <col min="8" max="8" width="14.140625" customWidth="1"/>
    <col min="10" max="10" width="34.7109375" customWidth="1"/>
  </cols>
  <sheetData>
    <row r="1" spans="1:9" ht="23.25">
      <c r="A1" s="1" t="s">
        <v>0</v>
      </c>
    </row>
    <row r="3" spans="1:9" ht="18.75">
      <c r="A3" s="1011" t="s">
        <v>76</v>
      </c>
      <c r="B3" s="1011"/>
      <c r="C3" s="1011"/>
      <c r="D3" s="1011"/>
      <c r="E3" s="1011"/>
      <c r="F3" s="1011"/>
      <c r="G3" s="1011"/>
      <c r="H3" s="1011"/>
      <c r="I3" s="1011"/>
    </row>
    <row r="4" spans="1:9">
      <c r="A4" t="s">
        <v>2</v>
      </c>
    </row>
    <row r="6" spans="1:9" ht="50.25" customHeight="1">
      <c r="A6" s="985" t="s">
        <v>80</v>
      </c>
      <c r="B6" s="1044"/>
      <c r="C6" s="1044"/>
      <c r="D6" s="1048"/>
      <c r="E6" s="82"/>
    </row>
    <row r="7" spans="1:9" ht="15.75" thickBot="1">
      <c r="A7" s="1061"/>
      <c r="B7" s="1062"/>
      <c r="C7" s="1062"/>
      <c r="D7" s="29"/>
    </row>
    <row r="8" spans="1:9">
      <c r="A8" s="1063" t="s">
        <v>40</v>
      </c>
      <c r="B8" s="1064"/>
      <c r="C8" s="120" t="s">
        <v>15</v>
      </c>
      <c r="D8" s="121" t="s">
        <v>22</v>
      </c>
    </row>
    <row r="9" spans="1:9" ht="60.2" customHeight="1">
      <c r="A9" s="1065" t="s">
        <v>81</v>
      </c>
      <c r="B9" s="1066"/>
      <c r="C9" s="77">
        <f>C11+SUM(C12:C15)</f>
        <v>78818.399999999994</v>
      </c>
      <c r="D9" s="127">
        <f>D11+SUM(D12:D15)</f>
        <v>78818.399999999994</v>
      </c>
      <c r="E9" s="79"/>
    </row>
    <row r="10" spans="1:9">
      <c r="A10" s="1059" t="s">
        <v>60</v>
      </c>
      <c r="B10" s="1060"/>
      <c r="C10" s="128"/>
      <c r="D10" s="129"/>
      <c r="E10" s="82"/>
    </row>
    <row r="11" spans="1:9" ht="14.25" customHeight="1">
      <c r="A11" s="1067" t="s">
        <v>6</v>
      </c>
      <c r="B11" s="1068"/>
      <c r="C11" s="84">
        <f>SUM('[12]P163:DBFO'!C11)</f>
        <v>0</v>
      </c>
      <c r="D11" s="130">
        <f>SUM('[12]P163:DBFO'!D11)</f>
        <v>0</v>
      </c>
    </row>
    <row r="12" spans="1:9">
      <c r="A12" s="1069" t="s">
        <v>8</v>
      </c>
      <c r="B12" s="1070"/>
      <c r="C12" s="77">
        <f>SUM('[12]P163:DBFO'!C12)</f>
        <v>0</v>
      </c>
      <c r="D12" s="127">
        <f>SUM('[12]P163:DBFO'!D12)</f>
        <v>0</v>
      </c>
    </row>
    <row r="13" spans="1:9">
      <c r="A13" s="1069" t="s">
        <v>9</v>
      </c>
      <c r="B13" s="1070"/>
      <c r="C13" s="77">
        <f>SUM('[12]P163:DBFO'!C13)</f>
        <v>0</v>
      </c>
      <c r="D13" s="127">
        <f>SUM('[12]P163:DBFO'!D13)</f>
        <v>0</v>
      </c>
    </row>
    <row r="14" spans="1:9">
      <c r="A14" s="1069" t="s">
        <v>10</v>
      </c>
      <c r="B14" s="1070"/>
      <c r="C14" s="77">
        <f>SUM('[12]P163:DBFO'!C14)</f>
        <v>78818.399999999994</v>
      </c>
      <c r="D14" s="127">
        <f>SUM('[12]P163:DBFO'!D14)</f>
        <v>78818.399999999994</v>
      </c>
    </row>
    <row r="15" spans="1:9" ht="15.75" thickBot="1">
      <c r="A15" s="1071" t="s">
        <v>11</v>
      </c>
      <c r="B15" s="1072"/>
      <c r="C15" s="131">
        <f>SUM('[12]P163:DBFO'!C15)</f>
        <v>0</v>
      </c>
      <c r="D15" s="132">
        <f>SUM('[12]P163:DBFO'!D15)</f>
        <v>0</v>
      </c>
    </row>
    <row r="19" spans="1:7" ht="30">
      <c r="A19" s="24" t="s">
        <v>29</v>
      </c>
      <c r="B19" s="24"/>
      <c r="C19" s="24" t="s">
        <v>30</v>
      </c>
      <c r="D19" s="24"/>
      <c r="F19" s="1004" t="s">
        <v>31</v>
      </c>
      <c r="G19" s="1004"/>
    </row>
    <row r="20" spans="1:7">
      <c r="A20" s="24" t="s">
        <v>32</v>
      </c>
      <c r="B20" s="25"/>
      <c r="C20" s="1004" t="s">
        <v>33</v>
      </c>
      <c r="D20" s="1005"/>
      <c r="E20" s="24"/>
      <c r="F20" s="1004" t="s">
        <v>34</v>
      </c>
      <c r="G20" s="1004"/>
    </row>
  </sheetData>
  <mergeCells count="14">
    <mergeCell ref="C20:D20"/>
    <mergeCell ref="F20:G20"/>
    <mergeCell ref="A11:B11"/>
    <mergeCell ref="A12:B12"/>
    <mergeCell ref="A13:B13"/>
    <mergeCell ref="A14:B14"/>
    <mergeCell ref="A15:B15"/>
    <mergeCell ref="F19:G19"/>
    <mergeCell ref="A10:B10"/>
    <mergeCell ref="A3:I3"/>
    <mergeCell ref="A6:D6"/>
    <mergeCell ref="A7:C7"/>
    <mergeCell ref="A8:B8"/>
    <mergeCell ref="A9:B9"/>
  </mergeCells>
  <pageMargins left="0.7" right="0.7" top="0.75" bottom="0.75" header="0.3" footer="0.3"/>
  <pageSetup paperSize="9" scale="6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opLeftCell="A7" zoomScaleNormal="100" workbookViewId="0">
      <selection activeCell="E25" sqref="E25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3.140625" customWidth="1"/>
  </cols>
  <sheetData>
    <row r="1" spans="1:9" ht="23.25">
      <c r="A1" s="1" t="s">
        <v>0</v>
      </c>
    </row>
    <row r="3" spans="1:9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9">
      <c r="A4" t="s">
        <v>2</v>
      </c>
    </row>
    <row r="6" spans="1:9">
      <c r="A6" s="1073" t="s">
        <v>82</v>
      </c>
      <c r="B6" s="1074"/>
      <c r="C6" s="1074"/>
      <c r="D6" s="1074"/>
      <c r="E6" s="1074"/>
      <c r="F6" s="1074"/>
      <c r="G6" s="1074"/>
      <c r="H6" s="1074"/>
      <c r="I6" s="1074"/>
    </row>
    <row r="7" spans="1:9" ht="16.5" thickBot="1">
      <c r="A7" s="133"/>
      <c r="B7" s="134"/>
      <c r="C7" s="134"/>
      <c r="D7" s="134"/>
      <c r="E7" s="134" t="s">
        <v>83</v>
      </c>
      <c r="F7" s="135"/>
      <c r="G7" s="135"/>
      <c r="H7" s="135"/>
      <c r="I7" s="135"/>
    </row>
    <row r="8" spans="1:9" ht="64.5" thickBot="1">
      <c r="A8" s="1075" t="s">
        <v>84</v>
      </c>
      <c r="B8" s="1076"/>
      <c r="C8" s="136" t="s">
        <v>85</v>
      </c>
      <c r="D8" s="137" t="s">
        <v>86</v>
      </c>
      <c r="E8" s="136" t="s">
        <v>87</v>
      </c>
      <c r="F8" s="138" t="s">
        <v>88</v>
      </c>
      <c r="G8" s="136" t="s">
        <v>89</v>
      </c>
      <c r="H8" s="136" t="s">
        <v>90</v>
      </c>
      <c r="I8" s="139" t="s">
        <v>91</v>
      </c>
    </row>
    <row r="9" spans="1:9">
      <c r="A9" s="140" t="s">
        <v>22</v>
      </c>
      <c r="B9" s="141"/>
      <c r="C9" s="142">
        <f>SUM('[13]P163:DBFO'!C9)</f>
        <v>0</v>
      </c>
      <c r="D9" s="143">
        <f>SUM('[13]P163:DBFO'!D9)</f>
        <v>0</v>
      </c>
      <c r="E9" s="142">
        <f>SUM('[13]P163:DBFO'!E9)</f>
        <v>0</v>
      </c>
      <c r="F9" s="143">
        <f>SUM('[13]P163:DBFO'!F9)</f>
        <v>0</v>
      </c>
      <c r="G9" s="142">
        <f>SUM('[13]P163:DBFO'!G9)</f>
        <v>0</v>
      </c>
      <c r="H9" s="142">
        <f>SUM('[13]P163:DBFO'!H9)</f>
        <v>0</v>
      </c>
      <c r="I9" s="144">
        <f>SUM('[13]P163:DBFO'!I9)</f>
        <v>0</v>
      </c>
    </row>
    <row r="10" spans="1:9">
      <c r="A10" s="145"/>
      <c r="B10" s="146" t="s">
        <v>92</v>
      </c>
      <c r="C10" s="147">
        <f>SUM('[13]P163:DBFO'!C10)</f>
        <v>0</v>
      </c>
      <c r="D10" s="148">
        <f>SUM('[13]P163:DBFO'!D10)</f>
        <v>0</v>
      </c>
      <c r="E10" s="147">
        <f>SUM('[13]P163:DBFO'!E10)</f>
        <v>0</v>
      </c>
      <c r="F10" s="148">
        <f>SUM('[13]P163:DBFO'!F10)</f>
        <v>0</v>
      </c>
      <c r="G10" s="147">
        <f>SUM('[13]P163:DBFO'!G10)</f>
        <v>0</v>
      </c>
      <c r="H10" s="147">
        <f>SUM('[13]P163:DBFO'!H10)</f>
        <v>0</v>
      </c>
      <c r="I10" s="149">
        <f>SUM('[13]P163:DBFO'!I10)</f>
        <v>0</v>
      </c>
    </row>
    <row r="11" spans="1:9">
      <c r="A11" s="150" t="s">
        <v>93</v>
      </c>
      <c r="B11" s="151"/>
      <c r="C11" s="152">
        <f>SUM('[13]P163:DBFO'!C11)</f>
        <v>0</v>
      </c>
      <c r="D11" s="153">
        <f>SUM('[13]P163:DBFO'!D11)</f>
        <v>0</v>
      </c>
      <c r="E11" s="154">
        <f>SUM('[13]P163:DBFO'!E11)</f>
        <v>0</v>
      </c>
      <c r="F11" s="153">
        <f>SUM('[13]P163:DBFO'!F11)</f>
        <v>0</v>
      </c>
      <c r="G11" s="154">
        <f>SUM('[13]P163:DBFO'!G11)</f>
        <v>0</v>
      </c>
      <c r="H11" s="154">
        <f>SUM('[13]P163:DBFO'!H11)</f>
        <v>0</v>
      </c>
      <c r="I11" s="155">
        <f>SUM('[13]P163:DBFO'!I11)</f>
        <v>0</v>
      </c>
    </row>
    <row r="12" spans="1:9">
      <c r="A12" s="150" t="s">
        <v>94</v>
      </c>
      <c r="B12" s="151"/>
      <c r="C12" s="152">
        <f>SUM('[13]P163:DBFO'!C12)</f>
        <v>0</v>
      </c>
      <c r="D12" s="153">
        <f>SUM('[13]P163:DBFO'!D12)</f>
        <v>0</v>
      </c>
      <c r="E12" s="154">
        <f>SUM('[13]P163:DBFO'!E12)</f>
        <v>0</v>
      </c>
      <c r="F12" s="153">
        <f>SUM('[13]P163:DBFO'!F12)</f>
        <v>0</v>
      </c>
      <c r="G12" s="154">
        <f>SUM('[13]P163:DBFO'!G12)</f>
        <v>0</v>
      </c>
      <c r="H12" s="154">
        <f>SUM('[13]P163:DBFO'!H12)</f>
        <v>0</v>
      </c>
      <c r="I12" s="155">
        <f>SUM('[13]P163:DBFO'!I12)</f>
        <v>0</v>
      </c>
    </row>
    <row r="13" spans="1:9" ht="15.75" thickBot="1">
      <c r="A13" s="156" t="s">
        <v>95</v>
      </c>
      <c r="B13" s="157"/>
      <c r="C13" s="158">
        <f>SUM('[13]P163:DBFO'!C13)</f>
        <v>0</v>
      </c>
      <c r="D13" s="159">
        <f>SUM('[13]P163:DBFO'!D13)</f>
        <v>0</v>
      </c>
      <c r="E13" s="160">
        <f>SUM('[13]P163:DBFO'!E13)</f>
        <v>0</v>
      </c>
      <c r="F13" s="159">
        <f>SUM('[13]P163:DBFO'!F13)</f>
        <v>0</v>
      </c>
      <c r="G13" s="160">
        <f>SUM('[13]P163:DBFO'!G13)</f>
        <v>0</v>
      </c>
      <c r="H13" s="160">
        <f>SUM('[13]P163:DBFO'!H13)</f>
        <v>0</v>
      </c>
      <c r="I13" s="161">
        <f>SUM('[13]P163:DBFO'!I13)</f>
        <v>0</v>
      </c>
    </row>
    <row r="14" spans="1:9" ht="15.75" thickBot="1">
      <c r="A14" s="162"/>
      <c r="B14" s="163" t="s">
        <v>96</v>
      </c>
      <c r="C14" s="164"/>
      <c r="D14" s="164"/>
      <c r="E14" s="164">
        <f>SUM(E11:E13)</f>
        <v>0</v>
      </c>
      <c r="F14" s="164">
        <f>SUM(F11:F13)</f>
        <v>0</v>
      </c>
      <c r="G14" s="164">
        <f>SUM(G11:G13)</f>
        <v>0</v>
      </c>
      <c r="H14" s="164"/>
      <c r="I14" s="164"/>
    </row>
    <row r="15" spans="1:9" ht="77.25" thickBot="1">
      <c r="A15" s="1075" t="s">
        <v>84</v>
      </c>
      <c r="B15" s="1077"/>
      <c r="C15" s="136" t="s">
        <v>85</v>
      </c>
      <c r="D15" s="137" t="s">
        <v>86</v>
      </c>
      <c r="E15" s="136" t="s">
        <v>87</v>
      </c>
      <c r="F15" s="138" t="s">
        <v>88</v>
      </c>
      <c r="G15" s="136" t="s">
        <v>89</v>
      </c>
      <c r="H15" s="136" t="s">
        <v>97</v>
      </c>
      <c r="I15" s="139" t="s">
        <v>98</v>
      </c>
    </row>
    <row r="16" spans="1:9" ht="15.75" thickBot="1">
      <c r="A16" s="165" t="s">
        <v>15</v>
      </c>
      <c r="B16" s="166"/>
      <c r="C16" s="167">
        <f>SUM('[13]P163:DBFO'!C16)</f>
        <v>0</v>
      </c>
      <c r="D16" s="168">
        <f>SUM('[13]P163:DBFO'!D16)</f>
        <v>0</v>
      </c>
      <c r="E16" s="167">
        <f>SUM('[13]P163:DBFO'!E16)</f>
        <v>0</v>
      </c>
      <c r="F16" s="168">
        <f>SUM('[13]P163:DBFO'!F16)</f>
        <v>0</v>
      </c>
      <c r="G16" s="167">
        <f>SUM('[13]P163:DBFO'!G16)</f>
        <v>0</v>
      </c>
      <c r="H16" s="167">
        <f>SUM('[13]P163:DBFO'!H16)</f>
        <v>0</v>
      </c>
      <c r="I16" s="169">
        <f>SUM('[13]P163:DBFO'!I16)</f>
        <v>0</v>
      </c>
    </row>
    <row r="17" spans="1:9">
      <c r="A17" s="145"/>
      <c r="B17" s="146" t="s">
        <v>92</v>
      </c>
      <c r="C17" s="147">
        <f>SUM('[13]P163:DBFO'!C17)</f>
        <v>0</v>
      </c>
      <c r="D17" s="148">
        <f>SUM('[13]P163:DBFO'!D17)</f>
        <v>0</v>
      </c>
      <c r="E17" s="147">
        <f>SUM('[13]P163:DBFO'!E17)</f>
        <v>0</v>
      </c>
      <c r="F17" s="148">
        <f>SUM('[13]P163:DBFO'!F17)</f>
        <v>0</v>
      </c>
      <c r="G17" s="147">
        <f>SUM('[13]P163:DBFO'!G17)</f>
        <v>0</v>
      </c>
      <c r="H17" s="147">
        <f>SUM('[13]P163:DBFO'!H17)</f>
        <v>0</v>
      </c>
      <c r="I17" s="149">
        <f>SUM('[13]P163:DBFO'!I17)</f>
        <v>0</v>
      </c>
    </row>
    <row r="18" spans="1:9">
      <c r="A18" s="150" t="s">
        <v>93</v>
      </c>
      <c r="B18" s="151"/>
      <c r="C18" s="152">
        <f>SUM('[13]P163:DBFO'!C18)</f>
        <v>0</v>
      </c>
      <c r="D18" s="153">
        <f>SUM('[13]P163:DBFO'!D18)</f>
        <v>0</v>
      </c>
      <c r="E18" s="154">
        <f>SUM('[13]P163:DBFO'!E18)</f>
        <v>0</v>
      </c>
      <c r="F18" s="153">
        <f>SUM('[13]P163:DBFO'!F18)</f>
        <v>0</v>
      </c>
      <c r="G18" s="154">
        <f>SUM('[13]P163:DBFO'!G18)</f>
        <v>0</v>
      </c>
      <c r="H18" s="154">
        <f>SUM('[13]P163:DBFO'!H18)</f>
        <v>0</v>
      </c>
      <c r="I18" s="155">
        <f>SUM('[13]P163:DBFO'!I18)</f>
        <v>0</v>
      </c>
    </row>
    <row r="19" spans="1:9">
      <c r="A19" s="150" t="s">
        <v>94</v>
      </c>
      <c r="B19" s="151"/>
      <c r="C19" s="152">
        <f>SUM('[13]P163:DBFO'!C19)</f>
        <v>0</v>
      </c>
      <c r="D19" s="153">
        <f>SUM('[13]P163:DBFO'!D19)</f>
        <v>0</v>
      </c>
      <c r="E19" s="154">
        <f>SUM('[13]P163:DBFO'!E19)</f>
        <v>0</v>
      </c>
      <c r="F19" s="153">
        <f>SUM('[13]P163:DBFO'!F19)</f>
        <v>0</v>
      </c>
      <c r="G19" s="154">
        <f>SUM('[13]P163:DBFO'!G19)</f>
        <v>0</v>
      </c>
      <c r="H19" s="154">
        <f>SUM('[13]P163:DBFO'!H19)</f>
        <v>0</v>
      </c>
      <c r="I19" s="155">
        <f>SUM('[13]P163:DBFO'!I19)</f>
        <v>0</v>
      </c>
    </row>
    <row r="20" spans="1:9" ht="15.75" thickBot="1">
      <c r="A20" s="156" t="s">
        <v>95</v>
      </c>
      <c r="B20" s="157"/>
      <c r="C20" s="158">
        <f>SUM('[13]P163:DBFO'!C20)</f>
        <v>0</v>
      </c>
      <c r="D20" s="159">
        <f>SUM('[13]P163:DBFO'!D20)</f>
        <v>0</v>
      </c>
      <c r="E20" s="160">
        <f>SUM('[13]P163:DBFO'!E20)</f>
        <v>0</v>
      </c>
      <c r="F20" s="159">
        <f>SUM('[13]P163:DBFO'!F20)</f>
        <v>0</v>
      </c>
      <c r="G20" s="160">
        <f>SUM('[13]P163:DBFO'!G20)</f>
        <v>0</v>
      </c>
      <c r="H20" s="160">
        <f>SUM('[13]P163:DBFO'!H20)</f>
        <v>0</v>
      </c>
      <c r="I20" s="161">
        <f>SUM('[13]P163:DBFO'!I20)</f>
        <v>0</v>
      </c>
    </row>
    <row r="21" spans="1:9" ht="15.75" thickBot="1">
      <c r="A21" s="170"/>
      <c r="B21" s="163" t="s">
        <v>96</v>
      </c>
      <c r="C21" s="164"/>
      <c r="D21" s="171"/>
      <c r="E21" s="164">
        <f>SUM(E18:E20)</f>
        <v>0</v>
      </c>
      <c r="F21" s="164">
        <f>SUM(F18:F20)</f>
        <v>0</v>
      </c>
      <c r="G21" s="164">
        <f>SUM(G18:G20)</f>
        <v>0</v>
      </c>
      <c r="H21" s="164"/>
      <c r="I21" s="172"/>
    </row>
    <row r="25" spans="1:9" ht="30">
      <c r="A25" s="24" t="s">
        <v>29</v>
      </c>
      <c r="B25" s="24"/>
      <c r="C25" s="24" t="s">
        <v>99</v>
      </c>
      <c r="D25" s="24"/>
      <c r="F25" s="1004" t="s">
        <v>31</v>
      </c>
      <c r="G25" s="1004"/>
    </row>
    <row r="26" spans="1:9">
      <c r="A26" s="24" t="s">
        <v>32</v>
      </c>
      <c r="B26" s="25"/>
      <c r="C26" s="1004" t="s">
        <v>33</v>
      </c>
      <c r="D26" s="1005"/>
      <c r="E26" s="24"/>
      <c r="F26" s="1004" t="s">
        <v>34</v>
      </c>
      <c r="G26" s="1004"/>
    </row>
  </sheetData>
  <mergeCells count="7">
    <mergeCell ref="C26:D26"/>
    <mergeCell ref="F26:G26"/>
    <mergeCell ref="A3:I3"/>
    <mergeCell ref="A6:I6"/>
    <mergeCell ref="A8:B8"/>
    <mergeCell ref="A15:B15"/>
    <mergeCell ref="F25:G25"/>
  </mergeCells>
  <pageMargins left="0.7" right="0.7" top="0.75" bottom="0.75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M31"/>
  <sheetViews>
    <sheetView topLeftCell="A7" zoomScaleNormal="100" workbookViewId="0">
      <selection activeCell="B24" sqref="B24"/>
    </sheetView>
  </sheetViews>
  <sheetFormatPr defaultColWidth="9.140625" defaultRowHeight="13.5"/>
  <cols>
    <col min="1" max="1" width="8" style="532" customWidth="1"/>
    <col min="2" max="2" width="37.5703125" style="534" customWidth="1"/>
    <col min="3" max="3" width="25.140625" style="534" customWidth="1"/>
    <col min="4" max="4" width="23.140625" style="534" customWidth="1"/>
    <col min="5" max="5" width="18.140625" style="534" customWidth="1"/>
    <col min="6" max="6" width="17.5703125" style="534" customWidth="1"/>
    <col min="7" max="7" width="18" style="534" customWidth="1"/>
    <col min="8" max="8" width="18.85546875" style="534" customWidth="1"/>
    <col min="9" max="10" width="20.7109375" style="534" customWidth="1"/>
    <col min="11" max="16384" width="9.140625" style="534"/>
  </cols>
  <sheetData>
    <row r="1" spans="1:39" ht="49.5">
      <c r="H1" s="630" t="s">
        <v>553</v>
      </c>
      <c r="J1" s="631"/>
    </row>
    <row r="2" spans="1:39" s="631" customFormat="1" ht="16.5">
      <c r="A2" s="632"/>
      <c r="H2" s="633" t="s">
        <v>554</v>
      </c>
      <c r="J2" s="634"/>
    </row>
    <row r="3" spans="1:39" s="631" customFormat="1" ht="73.5" customHeight="1">
      <c r="A3" s="900" t="s">
        <v>0</v>
      </c>
      <c r="B3" s="900"/>
      <c r="D3" s="635"/>
      <c r="H3" s="901" t="s">
        <v>517</v>
      </c>
      <c r="I3" s="901"/>
      <c r="J3" s="538"/>
    </row>
    <row r="4" spans="1:39" s="539" customFormat="1" ht="11.25" customHeight="1">
      <c r="A4" s="893" t="s">
        <v>514</v>
      </c>
      <c r="B4" s="893"/>
      <c r="C4" s="535"/>
      <c r="D4" s="535"/>
      <c r="E4" s="535"/>
      <c r="F4" s="535"/>
      <c r="G4" s="536"/>
      <c r="H4" s="536"/>
      <c r="I4" s="538"/>
      <c r="J4" s="636"/>
    </row>
    <row r="5" spans="1:39" ht="12.2" customHeight="1">
      <c r="A5" s="894" t="s">
        <v>516</v>
      </c>
      <c r="B5" s="894"/>
      <c r="C5" s="540"/>
      <c r="D5" s="540"/>
      <c r="E5" s="540"/>
      <c r="F5" s="540"/>
      <c r="G5" s="541"/>
      <c r="H5" s="541"/>
      <c r="I5" s="636"/>
    </row>
    <row r="6" spans="1:39" ht="12.2" customHeight="1">
      <c r="A6" s="894" t="s">
        <v>555</v>
      </c>
      <c r="B6" s="894"/>
      <c r="C6" s="542"/>
      <c r="D6" s="542"/>
      <c r="E6" s="542"/>
      <c r="F6" s="542"/>
      <c r="G6" s="541"/>
      <c r="H6" s="541"/>
    </row>
    <row r="7" spans="1:39" ht="78.75" customHeight="1">
      <c r="A7" s="890" t="s">
        <v>556</v>
      </c>
      <c r="B7" s="890"/>
      <c r="C7" s="890"/>
      <c r="D7" s="890"/>
      <c r="E7" s="890"/>
      <c r="F7" s="890"/>
      <c r="G7" s="890"/>
      <c r="H7" s="890"/>
      <c r="I7" s="890"/>
      <c r="J7" s="543"/>
    </row>
    <row r="8" spans="1:39" ht="20.25" customHeight="1" thickBot="1">
      <c r="A8" s="543"/>
      <c r="B8" s="543"/>
      <c r="C8" s="543"/>
      <c r="D8" s="543"/>
      <c r="E8" s="543"/>
      <c r="F8" s="543"/>
      <c r="G8" s="543"/>
      <c r="H8" s="543"/>
      <c r="I8" s="543"/>
      <c r="J8" s="637"/>
    </row>
    <row r="9" spans="1:39" s="552" customFormat="1" ht="65.25" customHeight="1" thickBot="1">
      <c r="A9" s="544" t="s">
        <v>449</v>
      </c>
      <c r="B9" s="545" t="s">
        <v>409</v>
      </c>
      <c r="C9" s="544" t="s">
        <v>557</v>
      </c>
      <c r="D9" s="544" t="s">
        <v>558</v>
      </c>
      <c r="E9" s="544" t="s">
        <v>559</v>
      </c>
      <c r="F9" s="544" t="s">
        <v>560</v>
      </c>
      <c r="G9" s="544" t="s">
        <v>561</v>
      </c>
      <c r="H9" s="638" t="s">
        <v>562</v>
      </c>
      <c r="I9" s="544" t="s">
        <v>563</v>
      </c>
      <c r="J9" s="544" t="s">
        <v>564</v>
      </c>
      <c r="K9" s="551"/>
      <c r="L9" s="551"/>
      <c r="M9" s="551"/>
      <c r="N9" s="551"/>
      <c r="O9" s="551"/>
      <c r="P9" s="551"/>
      <c r="Q9" s="551"/>
      <c r="R9" s="551"/>
      <c r="S9" s="551"/>
      <c r="T9" s="551"/>
      <c r="U9" s="551"/>
      <c r="V9" s="551"/>
      <c r="W9" s="551"/>
      <c r="X9" s="551"/>
      <c r="Y9" s="551"/>
      <c r="Z9" s="551"/>
      <c r="AA9" s="551"/>
      <c r="AB9" s="551"/>
      <c r="AC9" s="551"/>
      <c r="AD9" s="551"/>
      <c r="AE9" s="551"/>
      <c r="AF9" s="551"/>
      <c r="AG9" s="551"/>
      <c r="AH9" s="551"/>
      <c r="AI9" s="551"/>
      <c r="AJ9" s="551"/>
      <c r="AK9" s="551"/>
      <c r="AL9" s="551"/>
      <c r="AM9" s="551"/>
    </row>
    <row r="10" spans="1:39" s="647" customFormat="1" ht="31.7" customHeight="1" thickBot="1">
      <c r="A10" s="639">
        <v>1</v>
      </c>
      <c r="B10" s="640"/>
      <c r="C10" s="641"/>
      <c r="D10" s="642"/>
      <c r="E10" s="643"/>
      <c r="F10" s="566"/>
      <c r="G10" s="644"/>
      <c r="H10" s="645"/>
      <c r="I10" s="565"/>
      <c r="J10" s="565"/>
      <c r="K10" s="646"/>
      <c r="L10" s="646"/>
      <c r="M10" s="646"/>
      <c r="N10" s="646"/>
      <c r="O10" s="646"/>
      <c r="P10" s="646"/>
      <c r="Q10" s="646"/>
      <c r="R10" s="646"/>
      <c r="S10" s="646"/>
      <c r="T10" s="646"/>
      <c r="U10" s="646"/>
      <c r="V10" s="646"/>
      <c r="W10" s="646"/>
      <c r="X10" s="646"/>
      <c r="Y10" s="646"/>
      <c r="Z10" s="646"/>
      <c r="AA10" s="646"/>
      <c r="AB10" s="646"/>
      <c r="AC10" s="646"/>
      <c r="AD10" s="646"/>
      <c r="AE10" s="646"/>
      <c r="AF10" s="646"/>
      <c r="AG10" s="646"/>
      <c r="AH10" s="646"/>
      <c r="AI10" s="646"/>
      <c r="AJ10" s="646"/>
      <c r="AK10" s="646"/>
      <c r="AL10" s="646"/>
      <c r="AM10" s="646"/>
    </row>
    <row r="11" spans="1:39" s="647" customFormat="1" ht="31.7" customHeight="1" thickBot="1">
      <c r="A11" s="639"/>
      <c r="B11" s="640"/>
      <c r="C11" s="641"/>
      <c r="D11" s="642"/>
      <c r="E11" s="565"/>
      <c r="F11" s="566"/>
      <c r="G11" s="565"/>
      <c r="H11" s="645"/>
      <c r="I11" s="565"/>
      <c r="J11" s="565"/>
      <c r="K11" s="646"/>
      <c r="L11" s="646"/>
      <c r="M11" s="646"/>
      <c r="N11" s="646"/>
      <c r="O11" s="646"/>
      <c r="P11" s="646"/>
      <c r="Q11" s="646"/>
      <c r="R11" s="646"/>
      <c r="S11" s="646"/>
      <c r="T11" s="646"/>
      <c r="U11" s="646"/>
      <c r="V11" s="646"/>
      <c r="W11" s="646"/>
      <c r="X11" s="646"/>
      <c r="Y11" s="646"/>
      <c r="Z11" s="646"/>
      <c r="AA11" s="646"/>
      <c r="AB11" s="646"/>
      <c r="AC11" s="646"/>
      <c r="AD11" s="646"/>
      <c r="AE11" s="646"/>
      <c r="AF11" s="646"/>
      <c r="AG11" s="646"/>
      <c r="AH11" s="646"/>
      <c r="AI11" s="646"/>
      <c r="AJ11" s="646"/>
      <c r="AK11" s="646"/>
      <c r="AL11" s="646"/>
      <c r="AM11" s="646"/>
    </row>
    <row r="12" spans="1:39" s="647" customFormat="1" ht="31.7" customHeight="1" thickBot="1">
      <c r="A12" s="639"/>
      <c r="B12" s="640"/>
      <c r="C12" s="641"/>
      <c r="D12" s="642"/>
      <c r="E12" s="565"/>
      <c r="F12" s="566"/>
      <c r="G12" s="565"/>
      <c r="H12" s="645"/>
      <c r="I12" s="565"/>
      <c r="J12" s="565"/>
      <c r="K12" s="646"/>
      <c r="L12" s="646"/>
      <c r="M12" s="646"/>
      <c r="N12" s="646"/>
      <c r="O12" s="646"/>
      <c r="P12" s="646"/>
      <c r="Q12" s="646"/>
      <c r="R12" s="646"/>
      <c r="S12" s="646"/>
      <c r="T12" s="646"/>
      <c r="U12" s="646"/>
      <c r="V12" s="646"/>
      <c r="W12" s="646"/>
      <c r="X12" s="646"/>
      <c r="Y12" s="646"/>
      <c r="Z12" s="646"/>
      <c r="AA12" s="646"/>
      <c r="AB12" s="646"/>
      <c r="AC12" s="646"/>
      <c r="AD12" s="646"/>
      <c r="AE12" s="646"/>
      <c r="AF12" s="646"/>
      <c r="AG12" s="646"/>
      <c r="AH12" s="646"/>
      <c r="AI12" s="646"/>
      <c r="AJ12" s="646"/>
      <c r="AK12" s="646"/>
      <c r="AL12" s="646"/>
      <c r="AM12" s="646"/>
    </row>
    <row r="13" spans="1:39" s="647" customFormat="1" ht="31.7" customHeight="1" thickBot="1">
      <c r="A13" s="639"/>
      <c r="B13" s="640"/>
      <c r="C13" s="641"/>
      <c r="D13" s="642"/>
      <c r="E13" s="565"/>
      <c r="F13" s="566"/>
      <c r="G13" s="565"/>
      <c r="H13" s="645"/>
      <c r="I13" s="565"/>
      <c r="J13" s="565"/>
      <c r="K13" s="646"/>
      <c r="L13" s="646"/>
      <c r="M13" s="646"/>
      <c r="N13" s="646"/>
      <c r="O13" s="646"/>
      <c r="P13" s="646"/>
      <c r="Q13" s="646"/>
      <c r="R13" s="646"/>
      <c r="S13" s="646"/>
      <c r="T13" s="646"/>
      <c r="U13" s="646"/>
      <c r="V13" s="646"/>
      <c r="W13" s="646"/>
      <c r="X13" s="646"/>
      <c r="Y13" s="646"/>
      <c r="Z13" s="646"/>
      <c r="AA13" s="646"/>
      <c r="AB13" s="646"/>
      <c r="AC13" s="646"/>
      <c r="AD13" s="646"/>
      <c r="AE13" s="646"/>
      <c r="AF13" s="646"/>
      <c r="AG13" s="646"/>
      <c r="AH13" s="646"/>
      <c r="AI13" s="646"/>
      <c r="AJ13" s="646"/>
      <c r="AK13" s="646"/>
      <c r="AL13" s="646"/>
      <c r="AM13" s="646"/>
    </row>
    <row r="14" spans="1:39" s="647" customFormat="1" ht="31.7" customHeight="1" thickBot="1">
      <c r="A14" s="639"/>
      <c r="B14" s="640"/>
      <c r="C14" s="641"/>
      <c r="D14" s="642"/>
      <c r="E14" s="565"/>
      <c r="F14" s="566"/>
      <c r="G14" s="565"/>
      <c r="H14" s="645"/>
      <c r="I14" s="565"/>
      <c r="J14" s="565"/>
      <c r="K14" s="646"/>
      <c r="L14" s="646"/>
      <c r="M14" s="646"/>
      <c r="N14" s="646"/>
      <c r="O14" s="646"/>
      <c r="P14" s="646"/>
      <c r="Q14" s="646"/>
      <c r="R14" s="646"/>
      <c r="S14" s="646"/>
      <c r="T14" s="646"/>
      <c r="U14" s="646"/>
      <c r="V14" s="646"/>
      <c r="W14" s="646"/>
      <c r="X14" s="646"/>
      <c r="Y14" s="646"/>
      <c r="Z14" s="646"/>
      <c r="AA14" s="646"/>
      <c r="AB14" s="646"/>
      <c r="AC14" s="646"/>
      <c r="AD14" s="646"/>
      <c r="AE14" s="646"/>
      <c r="AF14" s="646"/>
      <c r="AG14" s="646"/>
      <c r="AH14" s="646"/>
      <c r="AI14" s="646"/>
      <c r="AJ14" s="646"/>
      <c r="AK14" s="646"/>
      <c r="AL14" s="646"/>
      <c r="AM14" s="646"/>
    </row>
    <row r="15" spans="1:39" s="647" customFormat="1" ht="31.7" customHeight="1" thickBot="1">
      <c r="A15" s="639"/>
      <c r="B15" s="640"/>
      <c r="C15" s="641"/>
      <c r="D15" s="642"/>
      <c r="E15" s="565"/>
      <c r="F15" s="566"/>
      <c r="G15" s="565"/>
      <c r="H15" s="645"/>
      <c r="I15" s="565"/>
      <c r="J15" s="565"/>
      <c r="K15" s="646"/>
      <c r="L15" s="646"/>
      <c r="M15" s="646"/>
      <c r="N15" s="646"/>
      <c r="O15" s="646"/>
      <c r="P15" s="646"/>
      <c r="Q15" s="646"/>
      <c r="R15" s="646"/>
      <c r="S15" s="646"/>
      <c r="T15" s="646"/>
      <c r="U15" s="646"/>
      <c r="V15" s="646"/>
      <c r="W15" s="646"/>
      <c r="X15" s="646"/>
      <c r="Y15" s="646"/>
      <c r="Z15" s="646"/>
      <c r="AA15" s="646"/>
      <c r="AB15" s="646"/>
      <c r="AC15" s="646"/>
      <c r="AD15" s="646"/>
      <c r="AE15" s="646"/>
      <c r="AF15" s="646"/>
      <c r="AG15" s="646"/>
      <c r="AH15" s="646"/>
      <c r="AI15" s="646"/>
      <c r="AJ15" s="646"/>
      <c r="AK15" s="646"/>
      <c r="AL15" s="646"/>
      <c r="AM15" s="646"/>
    </row>
    <row r="16" spans="1:39" s="647" customFormat="1" ht="36.75" customHeight="1" thickBot="1">
      <c r="A16" s="902" t="s">
        <v>13</v>
      </c>
      <c r="B16" s="903"/>
      <c r="C16" s="903"/>
      <c r="D16" s="903"/>
      <c r="E16" s="904"/>
      <c r="F16" s="565">
        <f>SUM(F10:F15)</f>
        <v>0</v>
      </c>
      <c r="G16" s="565">
        <f>SUM(G10:G15)</f>
        <v>0</v>
      </c>
      <c r="H16" s="565">
        <f t="shared" ref="H16:I16" si="0">SUM(H10:H15)</f>
        <v>0</v>
      </c>
      <c r="I16" s="565">
        <f t="shared" si="0"/>
        <v>0</v>
      </c>
      <c r="J16" s="565"/>
      <c r="K16" s="646"/>
      <c r="L16" s="646"/>
      <c r="M16" s="646"/>
      <c r="N16" s="646"/>
      <c r="O16" s="646"/>
      <c r="P16" s="646"/>
      <c r="Q16" s="646"/>
      <c r="R16" s="646"/>
      <c r="S16" s="646"/>
      <c r="T16" s="646"/>
      <c r="U16" s="646"/>
      <c r="V16" s="646"/>
      <c r="W16" s="646"/>
      <c r="X16" s="646"/>
      <c r="Y16" s="646"/>
      <c r="Z16" s="646"/>
      <c r="AA16" s="646"/>
      <c r="AB16" s="646"/>
      <c r="AC16" s="646"/>
      <c r="AD16" s="646"/>
      <c r="AE16" s="646"/>
      <c r="AF16" s="646"/>
      <c r="AG16" s="646"/>
      <c r="AH16" s="646"/>
      <c r="AI16" s="646"/>
      <c r="AJ16" s="646"/>
      <c r="AK16" s="646"/>
      <c r="AL16" s="646"/>
      <c r="AM16" s="646"/>
    </row>
    <row r="17" spans="1:10" s="618" customFormat="1" ht="15" customHeight="1">
      <c r="A17" s="648" t="s">
        <v>565</v>
      </c>
      <c r="D17" s="618" t="s">
        <v>83</v>
      </c>
    </row>
    <row r="18" spans="1:10" s="650" customFormat="1" ht="14.25">
      <c r="A18" s="649" t="s">
        <v>566</v>
      </c>
      <c r="B18" s="649"/>
      <c r="C18" s="649"/>
      <c r="D18" s="649"/>
      <c r="E18" s="649"/>
      <c r="F18" s="627"/>
      <c r="G18" s="626"/>
      <c r="H18" s="618"/>
    </row>
    <row r="19" spans="1:10" s="650" customFormat="1" ht="14.25" customHeight="1">
      <c r="A19" s="651" t="s">
        <v>567</v>
      </c>
      <c r="B19" s="195"/>
      <c r="C19" s="195"/>
      <c r="D19" s="195"/>
      <c r="E19" s="623"/>
      <c r="F19" s="624"/>
      <c r="G19" s="195"/>
      <c r="H19" s="618"/>
    </row>
    <row r="20" spans="1:10" s="650" customFormat="1" ht="14.25" customHeight="1">
      <c r="A20" s="651" t="s">
        <v>568</v>
      </c>
      <c r="B20" s="651"/>
      <c r="C20" s="651"/>
      <c r="D20" s="651"/>
      <c r="E20" s="651"/>
      <c r="F20" s="627"/>
      <c r="G20" s="626"/>
      <c r="H20" s="618"/>
    </row>
    <row r="21" spans="1:10" s="650" customFormat="1" ht="14.25" customHeight="1">
      <c r="A21" s="651" t="s">
        <v>569</v>
      </c>
      <c r="B21" s="651"/>
      <c r="C21" s="651"/>
      <c r="D21" s="651"/>
      <c r="E21" s="651"/>
      <c r="F21" s="627"/>
      <c r="G21" s="626"/>
      <c r="H21" s="618"/>
    </row>
    <row r="22" spans="1:10" s="650" customFormat="1" ht="14.25" customHeight="1">
      <c r="A22" s="651" t="s">
        <v>570</v>
      </c>
      <c r="B22" s="625"/>
      <c r="C22" s="625"/>
      <c r="D22" s="626"/>
      <c r="E22" s="626"/>
      <c r="F22" s="627"/>
      <c r="G22" s="626"/>
      <c r="H22" s="618"/>
    </row>
    <row r="23" spans="1:10" s="618" customFormat="1" ht="18.75">
      <c r="A23" s="652"/>
      <c r="B23" s="625"/>
      <c r="C23" s="625"/>
      <c r="D23" s="626"/>
      <c r="E23" s="626"/>
      <c r="F23" s="627"/>
      <c r="G23" s="626"/>
      <c r="J23" s="541"/>
    </row>
    <row r="24" spans="1:10" s="618" customFormat="1" ht="18.75">
      <c r="A24" s="652" t="s">
        <v>571</v>
      </c>
      <c r="B24" s="625"/>
      <c r="C24" s="625"/>
      <c r="D24" s="626"/>
      <c r="E24" s="626"/>
      <c r="F24" s="627"/>
      <c r="G24" s="626"/>
      <c r="J24" s="541"/>
    </row>
    <row r="25" spans="1:10" s="618" customFormat="1" ht="18.75">
      <c r="A25" s="652"/>
      <c r="B25" s="625"/>
      <c r="C25" s="625"/>
      <c r="D25" s="626"/>
      <c r="E25" s="626"/>
      <c r="F25" s="627"/>
      <c r="G25" s="626"/>
      <c r="J25" s="541"/>
    </row>
    <row r="26" spans="1:10" s="618" customFormat="1" ht="18.75">
      <c r="A26" s="652"/>
      <c r="B26" s="625"/>
      <c r="C26" s="625"/>
      <c r="D26" s="626"/>
      <c r="E26" s="626"/>
      <c r="F26" s="627"/>
      <c r="G26" s="626"/>
      <c r="J26" s="541"/>
    </row>
    <row r="27" spans="1:10" s="618" customFormat="1" ht="14.25">
      <c r="A27" s="652"/>
      <c r="B27" s="625"/>
      <c r="C27" s="625"/>
      <c r="D27" s="626"/>
      <c r="E27" s="626"/>
      <c r="F27" s="627"/>
      <c r="G27" s="626"/>
      <c r="J27" s="534"/>
    </row>
    <row r="28" spans="1:10" ht="18.75" customHeight="1">
      <c r="A28" s="628"/>
      <c r="B28" s="541"/>
      <c r="C28" s="541"/>
      <c r="D28" s="561"/>
      <c r="E28" s="561"/>
      <c r="G28" s="541"/>
      <c r="H28" s="629"/>
      <c r="I28" s="541"/>
    </row>
    <row r="29" spans="1:10" ht="12.75" customHeight="1">
      <c r="A29" s="532" t="s">
        <v>552</v>
      </c>
      <c r="E29" s="905" t="s">
        <v>30</v>
      </c>
      <c r="F29" s="897"/>
      <c r="G29" s="541"/>
      <c r="H29" s="898"/>
      <c r="I29" s="898"/>
    </row>
    <row r="30" spans="1:10" ht="27" customHeight="1">
      <c r="A30" s="552" t="s">
        <v>259</v>
      </c>
      <c r="B30" s="561"/>
      <c r="C30" s="541"/>
      <c r="E30" s="899" t="s">
        <v>177</v>
      </c>
      <c r="F30" s="899"/>
      <c r="H30" s="898"/>
      <c r="I30" s="898"/>
    </row>
    <row r="31" spans="1:10" ht="13.7" customHeight="1"/>
  </sheetData>
  <mergeCells count="11">
    <mergeCell ref="A16:E16"/>
    <mergeCell ref="E29:F29"/>
    <mergeCell ref="H29:I29"/>
    <mergeCell ref="E30:F30"/>
    <mergeCell ref="H30:I30"/>
    <mergeCell ref="A7:I7"/>
    <mergeCell ref="A3:B3"/>
    <mergeCell ref="H3:I3"/>
    <mergeCell ref="A4:B4"/>
    <mergeCell ref="A5:B5"/>
    <mergeCell ref="A6:B6"/>
  </mergeCells>
  <pageMargins left="0.22" right="0.17" top="0.31496062992125984" bottom="0.27559055118110237" header="0.19685039370078741" footer="0.19685039370078741"/>
  <pageSetup paperSize="9" scale="69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zoomScaleNormal="100" workbookViewId="0">
      <selection activeCell="F26" sqref="F26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1.7109375" customWidth="1"/>
  </cols>
  <sheetData>
    <row r="1" spans="1:9" ht="23.25">
      <c r="A1" s="1" t="s">
        <v>0</v>
      </c>
    </row>
    <row r="3" spans="1:9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9">
      <c r="A4" t="s">
        <v>2</v>
      </c>
    </row>
    <row r="6" spans="1:9">
      <c r="A6" s="1078" t="s">
        <v>100</v>
      </c>
      <c r="B6" s="1079"/>
      <c r="C6" s="1079"/>
      <c r="D6" s="1079"/>
      <c r="E6" s="1079"/>
      <c r="F6" s="1079"/>
      <c r="G6" s="1079"/>
      <c r="H6" s="1079"/>
      <c r="I6" s="1079"/>
    </row>
    <row r="7" spans="1:9" ht="15.75" thickBot="1">
      <c r="A7" s="173"/>
      <c r="B7" s="174"/>
      <c r="C7" s="174"/>
      <c r="D7" s="174"/>
      <c r="E7" s="173"/>
      <c r="F7" s="173"/>
      <c r="G7" s="173"/>
      <c r="H7" s="173"/>
      <c r="I7" s="173"/>
    </row>
    <row r="8" spans="1:9" ht="15.75" thickBot="1">
      <c r="A8" s="1080" t="s">
        <v>101</v>
      </c>
      <c r="B8" s="1081"/>
      <c r="C8" s="1081"/>
      <c r="D8" s="1082"/>
      <c r="E8" s="1086" t="s">
        <v>15</v>
      </c>
      <c r="F8" s="1088" t="s">
        <v>102</v>
      </c>
      <c r="G8" s="1089"/>
      <c r="H8" s="1090"/>
      <c r="I8" s="1091" t="s">
        <v>22</v>
      </c>
    </row>
    <row r="9" spans="1:9" ht="23.25" customHeight="1" thickBot="1">
      <c r="A9" s="1083"/>
      <c r="B9" s="1084"/>
      <c r="C9" s="1084"/>
      <c r="D9" s="1085"/>
      <c r="E9" s="1087"/>
      <c r="F9" s="177" t="s">
        <v>26</v>
      </c>
      <c r="G9" s="178" t="s">
        <v>103</v>
      </c>
      <c r="H9" s="177" t="s">
        <v>104</v>
      </c>
      <c r="I9" s="1092"/>
    </row>
    <row r="10" spans="1:9">
      <c r="A10" s="179">
        <v>1</v>
      </c>
      <c r="B10" s="1093" t="s">
        <v>68</v>
      </c>
      <c r="C10" s="1094"/>
      <c r="D10" s="1095"/>
      <c r="E10" s="180">
        <f>SUM('[14]P163:DBFO'!E10)</f>
        <v>0</v>
      </c>
      <c r="F10" s="181">
        <f>SUM('[14]P163:DBFO'!F10)</f>
        <v>0</v>
      </c>
      <c r="G10" s="181">
        <f>SUM('[14]P163:DBFO'!G10)</f>
        <v>0</v>
      </c>
      <c r="H10" s="181">
        <f>SUM('[14]P163:DBFO'!H10)</f>
        <v>0</v>
      </c>
      <c r="I10" s="182">
        <f>E10+F10-G10-H10</f>
        <v>0</v>
      </c>
    </row>
    <row r="11" spans="1:9">
      <c r="A11" s="183"/>
      <c r="B11" s="1096" t="s">
        <v>105</v>
      </c>
      <c r="C11" s="1097"/>
      <c r="D11" s="1098"/>
      <c r="E11" s="184">
        <f>SUM('[14]P163:DBFO'!E11)</f>
        <v>0</v>
      </c>
      <c r="F11" s="185">
        <f>SUM('[14]P163:DBFO'!F11)</f>
        <v>0</v>
      </c>
      <c r="G11" s="185">
        <f>SUM('[14]P163:DBFO'!G11)</f>
        <v>0</v>
      </c>
      <c r="H11" s="185">
        <f>SUM('[14]P163:DBFO'!H11)</f>
        <v>0</v>
      </c>
      <c r="I11" s="186">
        <f>E11+F11-G11-H11</f>
        <v>0</v>
      </c>
    </row>
    <row r="12" spans="1:9">
      <c r="A12" s="187" t="s">
        <v>106</v>
      </c>
      <c r="B12" s="1099" t="s">
        <v>107</v>
      </c>
      <c r="C12" s="1100"/>
      <c r="D12" s="1101"/>
      <c r="E12" s="188">
        <f>SUM('[14]P163:DBFO'!E12)</f>
        <v>182009.65</v>
      </c>
      <c r="F12" s="189">
        <f>SUM('[14]P163:DBFO'!F12)</f>
        <v>14932.11</v>
      </c>
      <c r="G12" s="189">
        <f>SUM('[14]P163:DBFO'!G12)</f>
        <v>0</v>
      </c>
      <c r="H12" s="189">
        <f>SUM('[14]P163:DBFO'!H12)</f>
        <v>3700.8900000000003</v>
      </c>
      <c r="I12" s="190">
        <f>E12+F12-G12-H12</f>
        <v>193240.87</v>
      </c>
    </row>
    <row r="13" spans="1:9">
      <c r="A13" s="187"/>
      <c r="B13" s="1096" t="s">
        <v>105</v>
      </c>
      <c r="C13" s="1097"/>
      <c r="D13" s="1098"/>
      <c r="E13" s="191">
        <f>SUM('[14]P163:DBFO'!E13)</f>
        <v>0</v>
      </c>
      <c r="F13" s="189">
        <f>SUM('[14]P163:DBFO'!F13)</f>
        <v>0</v>
      </c>
      <c r="G13" s="189">
        <f>SUM('[14]P163:DBFO'!G13)</f>
        <v>0</v>
      </c>
      <c r="H13" s="189">
        <f>SUM('[14]P163:DBFO'!H13)</f>
        <v>0</v>
      </c>
      <c r="I13" s="189">
        <f>E13+F13-G13-H13</f>
        <v>0</v>
      </c>
    </row>
    <row r="14" spans="1:9" ht="15.75" thickBot="1">
      <c r="A14" s="192" t="s">
        <v>108</v>
      </c>
      <c r="B14" s="1099" t="s">
        <v>109</v>
      </c>
      <c r="C14" s="1100"/>
      <c r="D14" s="1101"/>
      <c r="E14" s="188">
        <f>SUM('[14]P163:DBFO'!E14)</f>
        <v>0</v>
      </c>
      <c r="F14" s="189">
        <f>SUM('[14]P163:DBFO'!F14)</f>
        <v>0</v>
      </c>
      <c r="G14" s="189">
        <f>SUM('[14]P163:DBFO'!G14)</f>
        <v>0</v>
      </c>
      <c r="H14" s="189">
        <f>SUM('[14]P163:DBFO'!H14)</f>
        <v>0</v>
      </c>
      <c r="I14" s="185">
        <f>E14+F14-G14-H14</f>
        <v>0</v>
      </c>
    </row>
    <row r="15" spans="1:9" ht="15.75" thickBot="1">
      <c r="A15" s="1102" t="s">
        <v>110</v>
      </c>
      <c r="B15" s="1103"/>
      <c r="C15" s="1103"/>
      <c r="D15" s="1104"/>
      <c r="E15" s="193">
        <f>E10+E12+E14</f>
        <v>182009.65</v>
      </c>
      <c r="F15" s="193">
        <f>F10+F12+F14</f>
        <v>14932.11</v>
      </c>
      <c r="G15" s="193">
        <f>G10+G12+G14</f>
        <v>0</v>
      </c>
      <c r="H15" s="193">
        <f>H10+H12+H14</f>
        <v>3700.8900000000003</v>
      </c>
      <c r="I15" s="194">
        <f>I10+I12+I14</f>
        <v>193240.87</v>
      </c>
    </row>
    <row r="17" spans="1:7" ht="15.75">
      <c r="A17" s="195" t="s">
        <v>111</v>
      </c>
    </row>
    <row r="18" spans="1:7" ht="15.75">
      <c r="A18" s="195" t="s">
        <v>112</v>
      </c>
    </row>
    <row r="22" spans="1:7" ht="30">
      <c r="A22" s="24" t="s">
        <v>29</v>
      </c>
      <c r="B22" s="24"/>
      <c r="C22" s="73" t="s">
        <v>30</v>
      </c>
      <c r="D22" s="73"/>
      <c r="F22" s="1004" t="s">
        <v>31</v>
      </c>
      <c r="G22" s="1004"/>
    </row>
    <row r="23" spans="1:7">
      <c r="A23" s="24" t="s">
        <v>32</v>
      </c>
      <c r="B23" s="25"/>
      <c r="C23" s="1004" t="s">
        <v>33</v>
      </c>
      <c r="D23" s="1005"/>
      <c r="E23" s="24"/>
      <c r="F23" s="1004" t="s">
        <v>34</v>
      </c>
      <c r="G23" s="1004"/>
    </row>
  </sheetData>
  <mergeCells count="15">
    <mergeCell ref="F22:G22"/>
    <mergeCell ref="C23:D23"/>
    <mergeCell ref="F23:G23"/>
    <mergeCell ref="B10:D10"/>
    <mergeCell ref="B11:D11"/>
    <mergeCell ref="B12:D12"/>
    <mergeCell ref="B13:D13"/>
    <mergeCell ref="B14:D14"/>
    <mergeCell ref="A15:D15"/>
    <mergeCell ref="A3:I3"/>
    <mergeCell ref="A6:I6"/>
    <mergeCell ref="A8:D9"/>
    <mergeCell ref="E8:E9"/>
    <mergeCell ref="F8:H8"/>
    <mergeCell ref="I8:I9"/>
  </mergeCells>
  <pageMargins left="0.7" right="0.7" top="0.75" bottom="0.75" header="0.3" footer="0.3"/>
  <pageSetup paperSize="9" scale="8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opLeftCell="A25" zoomScaleNormal="100" workbookViewId="0">
      <selection activeCell="I19" sqref="I19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23.25">
      <c r="A1" s="1" t="s">
        <v>0</v>
      </c>
    </row>
    <row r="3" spans="1:9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9">
      <c r="A4" t="s">
        <v>2</v>
      </c>
    </row>
    <row r="6" spans="1:9">
      <c r="A6" s="1107" t="s">
        <v>113</v>
      </c>
      <c r="B6" s="1107"/>
      <c r="C6" s="1107"/>
      <c r="D6" s="1107"/>
      <c r="E6" s="1107"/>
      <c r="F6" s="1107"/>
      <c r="G6" s="1107"/>
    </row>
    <row r="7" spans="1:9" ht="15.75" thickBot="1">
      <c r="A7" s="196"/>
      <c r="B7" s="173"/>
      <c r="C7" s="173"/>
      <c r="D7" s="173"/>
      <c r="E7" s="173"/>
      <c r="F7" s="173"/>
      <c r="G7" s="173"/>
    </row>
    <row r="8" spans="1:9" ht="20.100000000000001" customHeight="1" thickBot="1">
      <c r="A8" s="1108" t="s">
        <v>114</v>
      </c>
      <c r="B8" s="1109"/>
      <c r="C8" s="197" t="s">
        <v>38</v>
      </c>
      <c r="D8" s="198" t="s">
        <v>115</v>
      </c>
      <c r="E8" s="199" t="s">
        <v>116</v>
      </c>
      <c r="F8" s="198" t="s">
        <v>117</v>
      </c>
      <c r="G8" s="200" t="s">
        <v>118</v>
      </c>
    </row>
    <row r="9" spans="1:9" ht="30" customHeight="1">
      <c r="A9" s="1110" t="s">
        <v>119</v>
      </c>
      <c r="B9" s="1111"/>
      <c r="C9" s="201">
        <f>SUM('[15]P163:DBFO'!C9)</f>
        <v>0</v>
      </c>
      <c r="D9" s="201">
        <f>SUM('[15]P163:DBFO'!D9)</f>
        <v>0</v>
      </c>
      <c r="E9" s="201">
        <f>SUM('[15]P163:DBFO'!E9)</f>
        <v>0</v>
      </c>
      <c r="F9" s="201">
        <f>SUM('[15]P163:DBFO'!F9)</f>
        <v>0</v>
      </c>
      <c r="G9" s="202">
        <f>C9+D9-E9-F9</f>
        <v>0</v>
      </c>
    </row>
    <row r="10" spans="1:9" ht="30" customHeight="1">
      <c r="A10" s="1112" t="s">
        <v>120</v>
      </c>
      <c r="B10" s="1113"/>
      <c r="C10" s="203">
        <f>SUM('[15]P163:DBFO'!C10)</f>
        <v>0</v>
      </c>
      <c r="D10" s="203">
        <f>SUM('[15]P163:DBFO'!D10)</f>
        <v>0</v>
      </c>
      <c r="E10" s="203">
        <f>SUM('[15]P163:DBFO'!E10)</f>
        <v>0</v>
      </c>
      <c r="F10" s="203">
        <f>SUM('[15]P163:DBFO'!F10)</f>
        <v>0</v>
      </c>
      <c r="G10" s="204">
        <f t="shared" ref="G10:G17" si="0">C10+D10-E10-F10</f>
        <v>0</v>
      </c>
    </row>
    <row r="11" spans="1:9">
      <c r="A11" s="1112" t="s">
        <v>121</v>
      </c>
      <c r="B11" s="1113"/>
      <c r="C11" s="203">
        <f>SUM('[15]P163:DBFO'!C11)</f>
        <v>0</v>
      </c>
      <c r="D11" s="203">
        <f>SUM('[15]P163:DBFO'!D11)</f>
        <v>0</v>
      </c>
      <c r="E11" s="203">
        <f>SUM('[15]P163:DBFO'!E11)</f>
        <v>0</v>
      </c>
      <c r="F11" s="203">
        <f>SUM('[15]P163:DBFO'!F11)</f>
        <v>0</v>
      </c>
      <c r="G11" s="204">
        <f t="shared" si="0"/>
        <v>0</v>
      </c>
    </row>
    <row r="12" spans="1:9">
      <c r="A12" s="1112" t="s">
        <v>122</v>
      </c>
      <c r="B12" s="1113"/>
      <c r="C12" s="203">
        <f>SUM('[15]P163:DBFO'!C12)</f>
        <v>0</v>
      </c>
      <c r="D12" s="203">
        <f>SUM('[15]P163:DBFO'!D12)</f>
        <v>0</v>
      </c>
      <c r="E12" s="203">
        <f>SUM('[15]P163:DBFO'!E12)</f>
        <v>0</v>
      </c>
      <c r="F12" s="203">
        <f>SUM('[15]P163:DBFO'!F12)</f>
        <v>0</v>
      </c>
      <c r="G12" s="204">
        <f t="shared" si="0"/>
        <v>0</v>
      </c>
    </row>
    <row r="13" spans="1:9" ht="39.75" customHeight="1">
      <c r="A13" s="1112" t="s">
        <v>123</v>
      </c>
      <c r="B13" s="1113"/>
      <c r="C13" s="203">
        <f>SUM('[15]P163:DBFO'!C13)</f>
        <v>0</v>
      </c>
      <c r="D13" s="203">
        <f>SUM('[15]P163:DBFO'!D13)</f>
        <v>0</v>
      </c>
      <c r="E13" s="203">
        <f>SUM('[15]P163:DBFO'!E13)</f>
        <v>0</v>
      </c>
      <c r="F13" s="203">
        <f>SUM('[15]P163:DBFO'!F13)</f>
        <v>0</v>
      </c>
      <c r="G13" s="204">
        <f t="shared" si="0"/>
        <v>0</v>
      </c>
    </row>
    <row r="14" spans="1:9" ht="30" customHeight="1">
      <c r="A14" s="1114" t="s">
        <v>124</v>
      </c>
      <c r="B14" s="1113"/>
      <c r="C14" s="203">
        <f>SUM('[15]P163:DBFO'!C14)</f>
        <v>0</v>
      </c>
      <c r="D14" s="203">
        <f>SUM('[15]P163:DBFO'!D14)</f>
        <v>0</v>
      </c>
      <c r="E14" s="203">
        <f>SUM('[15]P163:DBFO'!E14)</f>
        <v>0</v>
      </c>
      <c r="F14" s="203">
        <f>SUM('[15]P163:DBFO'!F14)</f>
        <v>0</v>
      </c>
      <c r="G14" s="204">
        <f t="shared" si="0"/>
        <v>0</v>
      </c>
    </row>
    <row r="15" spans="1:9">
      <c r="A15" s="1114" t="s">
        <v>125</v>
      </c>
      <c r="B15" s="1113"/>
      <c r="C15" s="203">
        <f>SUM('[15]P163:DBFO'!C15)</f>
        <v>0</v>
      </c>
      <c r="D15" s="203">
        <f>SUM('[15]P163:DBFO'!D15)</f>
        <v>0</v>
      </c>
      <c r="E15" s="203">
        <f>SUM('[15]P163:DBFO'!E15)</f>
        <v>0</v>
      </c>
      <c r="F15" s="203">
        <f>SUM('[15]P163:DBFO'!F15)</f>
        <v>0</v>
      </c>
      <c r="G15" s="204">
        <f t="shared" si="0"/>
        <v>0</v>
      </c>
    </row>
    <row r="16" spans="1:9" ht="30" customHeight="1">
      <c r="A16" s="1114" t="s">
        <v>126</v>
      </c>
      <c r="B16" s="1113"/>
      <c r="C16" s="203">
        <f>SUM('[15]P163:DBFO'!C16)</f>
        <v>0</v>
      </c>
      <c r="D16" s="203">
        <f>SUM('[15]P163:DBFO'!D16)</f>
        <v>0</v>
      </c>
      <c r="E16" s="203">
        <f>SUM('[15]P163:DBFO'!E16)</f>
        <v>0</v>
      </c>
      <c r="F16" s="203">
        <f>SUM('[15]P163:DBFO'!F16)</f>
        <v>0</v>
      </c>
      <c r="G16" s="204">
        <f t="shared" si="0"/>
        <v>0</v>
      </c>
    </row>
    <row r="17" spans="1:7" ht="30" customHeight="1" thickBot="1">
      <c r="A17" s="1105" t="s">
        <v>127</v>
      </c>
      <c r="B17" s="1106"/>
      <c r="C17" s="205">
        <f>SUM('[15]P163:DBFO'!C17)</f>
        <v>0</v>
      </c>
      <c r="D17" s="205">
        <f>SUM('[15]P163:DBFO'!D17)</f>
        <v>0</v>
      </c>
      <c r="E17" s="205">
        <f>SUM('[15]P163:DBFO'!E17)</f>
        <v>0</v>
      </c>
      <c r="F17" s="205">
        <f>SUM('[15]P163:DBFO'!F17)</f>
        <v>0</v>
      </c>
      <c r="G17" s="206">
        <f t="shared" si="0"/>
        <v>0</v>
      </c>
    </row>
    <row r="18" spans="1:7" ht="20.100000000000001" customHeight="1" thickBot="1">
      <c r="A18" s="1116" t="s">
        <v>128</v>
      </c>
      <c r="B18" s="1117"/>
      <c r="C18" s="207">
        <f>SUM(C19:C38)</f>
        <v>0</v>
      </c>
      <c r="D18" s="207">
        <f>SUM(D19:D38)</f>
        <v>0</v>
      </c>
      <c r="E18" s="207">
        <f>SUM(E19:E38)</f>
        <v>0</v>
      </c>
      <c r="F18" s="207">
        <f>SUM(F19:F38)</f>
        <v>0</v>
      </c>
      <c r="G18" s="208">
        <f>SUM(G19:G38)</f>
        <v>0</v>
      </c>
    </row>
    <row r="19" spans="1:7" ht="20.100000000000001" customHeight="1">
      <c r="A19" s="1118" t="s">
        <v>129</v>
      </c>
      <c r="B19" s="1119"/>
      <c r="C19" s="209">
        <f>SUM('[15]P163:DBFO'!C19)</f>
        <v>0</v>
      </c>
      <c r="D19" s="209">
        <f>SUM('[15]P163:DBFO'!D19)</f>
        <v>0</v>
      </c>
      <c r="E19" s="210">
        <f>SUM('[15]P163:DBFO'!E19)</f>
        <v>0</v>
      </c>
      <c r="F19" s="210">
        <f>SUM('[15]P163:DBFO'!F19)</f>
        <v>0</v>
      </c>
      <c r="G19" s="206">
        <f t="shared" ref="G19:G38" si="1">C19+D19-E19-F19</f>
        <v>0</v>
      </c>
    </row>
    <row r="20" spans="1:7" ht="20.100000000000001" customHeight="1">
      <c r="A20" s="1120" t="s">
        <v>130</v>
      </c>
      <c r="B20" s="1113"/>
      <c r="C20" s="211">
        <f>SUM('[15]P163:DBFO'!C20)</f>
        <v>0</v>
      </c>
      <c r="D20" s="211">
        <f>SUM('[15]P163:DBFO'!D20)</f>
        <v>0</v>
      </c>
      <c r="E20" s="212">
        <f>SUM('[15]P163:DBFO'!E20)</f>
        <v>0</v>
      </c>
      <c r="F20" s="212">
        <f>SUM('[15]P163:DBFO'!F20)</f>
        <v>0</v>
      </c>
      <c r="G20" s="204">
        <f t="shared" si="1"/>
        <v>0</v>
      </c>
    </row>
    <row r="21" spans="1:7" ht="20.100000000000001" customHeight="1">
      <c r="A21" s="1120" t="s">
        <v>131</v>
      </c>
      <c r="B21" s="1113"/>
      <c r="C21" s="211">
        <f>SUM('[15]P163:DBFO'!C21)</f>
        <v>0</v>
      </c>
      <c r="D21" s="211">
        <f>SUM('[15]P163:DBFO'!D21)</f>
        <v>0</v>
      </c>
      <c r="E21" s="212">
        <f>SUM('[15]P163:DBFO'!E21)</f>
        <v>0</v>
      </c>
      <c r="F21" s="212">
        <f>SUM('[15]P163:DBFO'!F21)</f>
        <v>0</v>
      </c>
      <c r="G21" s="204">
        <f t="shared" si="1"/>
        <v>0</v>
      </c>
    </row>
    <row r="22" spans="1:7" ht="41.25" customHeight="1">
      <c r="A22" s="1121" t="s">
        <v>132</v>
      </c>
      <c r="B22" s="1113"/>
      <c r="C22" s="211">
        <f>SUM('[15]P163:DBFO'!C22)</f>
        <v>0</v>
      </c>
      <c r="D22" s="211">
        <f>SUM('[15]P163:DBFO'!D22)</f>
        <v>0</v>
      </c>
      <c r="E22" s="212">
        <f>SUM('[15]P163:DBFO'!E22)</f>
        <v>0</v>
      </c>
      <c r="F22" s="212">
        <f>SUM('[15]P163:DBFO'!F22)</f>
        <v>0</v>
      </c>
      <c r="G22" s="204">
        <f t="shared" si="1"/>
        <v>0</v>
      </c>
    </row>
    <row r="23" spans="1:7" ht="20.100000000000001" customHeight="1">
      <c r="A23" s="1115" t="s">
        <v>133</v>
      </c>
      <c r="B23" s="1113"/>
      <c r="C23" s="211">
        <f>SUM('[15]P163:DBFO'!C23)</f>
        <v>0</v>
      </c>
      <c r="D23" s="211">
        <f>SUM('[15]P163:DBFO'!D23)</f>
        <v>0</v>
      </c>
      <c r="E23" s="212">
        <f>SUM('[15]P163:DBFO'!E23)</f>
        <v>0</v>
      </c>
      <c r="F23" s="212">
        <f>SUM('[15]P163:DBFO'!F23)</f>
        <v>0</v>
      </c>
      <c r="G23" s="204">
        <f t="shared" si="1"/>
        <v>0</v>
      </c>
    </row>
    <row r="24" spans="1:7" ht="20.100000000000001" customHeight="1">
      <c r="A24" s="1115" t="s">
        <v>134</v>
      </c>
      <c r="B24" s="1113"/>
      <c r="C24" s="211">
        <f>SUM('[15]P163:DBFO'!C24)</f>
        <v>0</v>
      </c>
      <c r="D24" s="211">
        <f>SUM('[15]P163:DBFO'!D24)</f>
        <v>0</v>
      </c>
      <c r="E24" s="212">
        <f>SUM('[15]P163:DBFO'!E24)</f>
        <v>0</v>
      </c>
      <c r="F24" s="212">
        <f>SUM('[15]P163:DBFO'!F24)</f>
        <v>0</v>
      </c>
      <c r="G24" s="204">
        <f t="shared" si="1"/>
        <v>0</v>
      </c>
    </row>
    <row r="25" spans="1:7" ht="20.100000000000001" customHeight="1">
      <c r="A25" s="1115" t="s">
        <v>135</v>
      </c>
      <c r="B25" s="1113"/>
      <c r="C25" s="211">
        <f>SUM('[15]P163:DBFO'!C25)</f>
        <v>0</v>
      </c>
      <c r="D25" s="211">
        <f>SUM('[15]P163:DBFO'!D25)</f>
        <v>0</v>
      </c>
      <c r="E25" s="212">
        <f>SUM('[15]P163:DBFO'!E25)</f>
        <v>0</v>
      </c>
      <c r="F25" s="212">
        <f>SUM('[15]P163:DBFO'!F25)</f>
        <v>0</v>
      </c>
      <c r="G25" s="204">
        <f t="shared" si="1"/>
        <v>0</v>
      </c>
    </row>
    <row r="26" spans="1:7" ht="27.2" customHeight="1">
      <c r="A26" s="1115" t="s">
        <v>136</v>
      </c>
      <c r="B26" s="1113"/>
      <c r="C26" s="211">
        <f>SUM('[15]P163:DBFO'!C26)</f>
        <v>0</v>
      </c>
      <c r="D26" s="211">
        <f>SUM('[15]P163:DBFO'!D26)</f>
        <v>0</v>
      </c>
      <c r="E26" s="212">
        <f>SUM('[15]P163:DBFO'!E26)</f>
        <v>0</v>
      </c>
      <c r="F26" s="212">
        <f>SUM('[15]P163:DBFO'!F26)</f>
        <v>0</v>
      </c>
      <c r="G26" s="204">
        <f t="shared" si="1"/>
        <v>0</v>
      </c>
    </row>
    <row r="27" spans="1:7" ht="20.100000000000001" customHeight="1">
      <c r="A27" s="1115" t="s">
        <v>137</v>
      </c>
      <c r="B27" s="1113"/>
      <c r="C27" s="211">
        <f>SUM('[15]P163:DBFO'!C27)</f>
        <v>0</v>
      </c>
      <c r="D27" s="211">
        <f>SUM('[15]P163:DBFO'!D27)</f>
        <v>0</v>
      </c>
      <c r="E27" s="212">
        <f>SUM('[15]P163:DBFO'!E27)</f>
        <v>0</v>
      </c>
      <c r="F27" s="212">
        <f>SUM('[15]P163:DBFO'!F27)</f>
        <v>0</v>
      </c>
      <c r="G27" s="204">
        <f t="shared" si="1"/>
        <v>0</v>
      </c>
    </row>
    <row r="28" spans="1:7" ht="20.100000000000001" customHeight="1">
      <c r="A28" s="1115" t="s">
        <v>138</v>
      </c>
      <c r="B28" s="1113"/>
      <c r="C28" s="211">
        <f>SUM('[15]P163:DBFO'!C28)</f>
        <v>0</v>
      </c>
      <c r="D28" s="211">
        <f>SUM('[15]P163:DBFO'!D28)</f>
        <v>0</v>
      </c>
      <c r="E28" s="212">
        <f>SUM('[15]P163:DBFO'!E28)</f>
        <v>0</v>
      </c>
      <c r="F28" s="212">
        <f>SUM('[15]P163:DBFO'!F28)</f>
        <v>0</v>
      </c>
      <c r="G28" s="204">
        <f t="shared" si="1"/>
        <v>0</v>
      </c>
    </row>
    <row r="29" spans="1:7" ht="20.100000000000001" customHeight="1">
      <c r="A29" s="1115" t="s">
        <v>139</v>
      </c>
      <c r="B29" s="1113"/>
      <c r="C29" s="211">
        <f>SUM('[15]P163:DBFO'!C29)</f>
        <v>0</v>
      </c>
      <c r="D29" s="211">
        <f>SUM('[15]P163:DBFO'!D29)</f>
        <v>0</v>
      </c>
      <c r="E29" s="212">
        <f>SUM('[15]P163:DBFO'!E29)</f>
        <v>0</v>
      </c>
      <c r="F29" s="212">
        <f>SUM('[15]P163:DBFO'!F29)</f>
        <v>0</v>
      </c>
      <c r="G29" s="204">
        <f t="shared" si="1"/>
        <v>0</v>
      </c>
    </row>
    <row r="30" spans="1:7" ht="20.100000000000001" customHeight="1">
      <c r="A30" s="1115" t="s">
        <v>140</v>
      </c>
      <c r="B30" s="1113"/>
      <c r="C30" s="211">
        <f>SUM('[15]P163:DBFO'!C30)</f>
        <v>0</v>
      </c>
      <c r="D30" s="211">
        <f>SUM('[15]P163:DBFO'!D30)</f>
        <v>0</v>
      </c>
      <c r="E30" s="212">
        <f>SUM('[15]P163:DBFO'!E30)</f>
        <v>0</v>
      </c>
      <c r="F30" s="212">
        <f>SUM('[15]P163:DBFO'!F30)</f>
        <v>0</v>
      </c>
      <c r="G30" s="204">
        <f t="shared" si="1"/>
        <v>0</v>
      </c>
    </row>
    <row r="31" spans="1:7" ht="20.100000000000001" customHeight="1">
      <c r="A31" s="1115" t="s">
        <v>141</v>
      </c>
      <c r="B31" s="1113"/>
      <c r="C31" s="211">
        <f>SUM('[15]P163:DBFO'!C31)</f>
        <v>0</v>
      </c>
      <c r="D31" s="211">
        <f>SUM('[15]P163:DBFO'!D31)</f>
        <v>0</v>
      </c>
      <c r="E31" s="212">
        <f>SUM('[15]P163:DBFO'!E31)</f>
        <v>0</v>
      </c>
      <c r="F31" s="212">
        <f>SUM('[15]P163:DBFO'!F31)</f>
        <v>0</v>
      </c>
      <c r="G31" s="204">
        <f t="shared" si="1"/>
        <v>0</v>
      </c>
    </row>
    <row r="32" spans="1:7" ht="20.100000000000001" customHeight="1">
      <c r="A32" s="1121" t="s">
        <v>142</v>
      </c>
      <c r="B32" s="1113"/>
      <c r="C32" s="211">
        <f>SUM('[15]P163:DBFO'!C32)</f>
        <v>0</v>
      </c>
      <c r="D32" s="211">
        <f>SUM('[15]P163:DBFO'!D32)</f>
        <v>0</v>
      </c>
      <c r="E32" s="212">
        <f>SUM('[15]P163:DBFO'!E32)</f>
        <v>0</v>
      </c>
      <c r="F32" s="212">
        <f>SUM('[15]P163:DBFO'!F32)</f>
        <v>0</v>
      </c>
      <c r="G32" s="204">
        <f>C32+D32-E32-F32</f>
        <v>0</v>
      </c>
    </row>
    <row r="33" spans="1:7" ht="20.100000000000001" customHeight="1">
      <c r="A33" s="1121" t="s">
        <v>143</v>
      </c>
      <c r="B33" s="1113"/>
      <c r="C33" s="211">
        <f>SUM('[15]P163:DBFO'!C33)</f>
        <v>0</v>
      </c>
      <c r="D33" s="211">
        <f>SUM('[15]P163:DBFO'!D33)</f>
        <v>0</v>
      </c>
      <c r="E33" s="212">
        <f>SUM('[15]P163:DBFO'!E33)</f>
        <v>0</v>
      </c>
      <c r="F33" s="212">
        <f>SUM('[15]P163:DBFO'!F33)</f>
        <v>0</v>
      </c>
      <c r="G33" s="204">
        <f>C33+D33-E33-F33</f>
        <v>0</v>
      </c>
    </row>
    <row r="34" spans="1:7" ht="27.2" customHeight="1">
      <c r="A34" s="1121" t="s">
        <v>144</v>
      </c>
      <c r="B34" s="1113"/>
      <c r="C34" s="211">
        <f>SUM('[15]P163:DBFO'!C34)</f>
        <v>0</v>
      </c>
      <c r="D34" s="211">
        <f>SUM('[15]P163:DBFO'!D34)</f>
        <v>0</v>
      </c>
      <c r="E34" s="212">
        <f>SUM('[15]P163:DBFO'!E34)</f>
        <v>0</v>
      </c>
      <c r="F34" s="212">
        <f>SUM('[15]P163:DBFO'!F34)</f>
        <v>0</v>
      </c>
      <c r="G34" s="204">
        <f t="shared" si="1"/>
        <v>0</v>
      </c>
    </row>
    <row r="35" spans="1:7" ht="27.2" customHeight="1">
      <c r="A35" s="1121" t="s">
        <v>145</v>
      </c>
      <c r="B35" s="1113"/>
      <c r="C35" s="211">
        <f>SUM('[15]P163:DBFO'!C35)</f>
        <v>0</v>
      </c>
      <c r="D35" s="211">
        <f>SUM('[15]P163:DBFO'!D35)</f>
        <v>0</v>
      </c>
      <c r="E35" s="212">
        <f>SUM('[15]P163:DBFO'!E35)</f>
        <v>0</v>
      </c>
      <c r="F35" s="212">
        <f>SUM('[15]P163:DBFO'!F35)</f>
        <v>0</v>
      </c>
      <c r="G35" s="204">
        <f t="shared" si="1"/>
        <v>0</v>
      </c>
    </row>
    <row r="36" spans="1:7" ht="20.100000000000001" customHeight="1">
      <c r="A36" s="1121" t="s">
        <v>146</v>
      </c>
      <c r="B36" s="1113"/>
      <c r="C36" s="211">
        <f>SUM('[15]P163:DBFO'!C36)</f>
        <v>0</v>
      </c>
      <c r="D36" s="211">
        <f>SUM('[15]P163:DBFO'!D36)</f>
        <v>0</v>
      </c>
      <c r="E36" s="212">
        <f>SUM('[15]P163:DBFO'!E36)</f>
        <v>0</v>
      </c>
      <c r="F36" s="212">
        <f>SUM('[15]P163:DBFO'!F36)</f>
        <v>0</v>
      </c>
      <c r="G36" s="204">
        <f t="shared" si="1"/>
        <v>0</v>
      </c>
    </row>
    <row r="37" spans="1:7" ht="20.100000000000001" customHeight="1">
      <c r="A37" s="1121" t="s">
        <v>147</v>
      </c>
      <c r="B37" s="1113"/>
      <c r="C37" s="211">
        <f>SUM('[15]P163:DBFO'!C37)</f>
        <v>0</v>
      </c>
      <c r="D37" s="211">
        <f>SUM('[15]P163:DBFO'!D37)</f>
        <v>0</v>
      </c>
      <c r="E37" s="212">
        <f>SUM('[15]P163:DBFO'!E37)</f>
        <v>0</v>
      </c>
      <c r="F37" s="212">
        <f>SUM('[15]P163:DBFO'!F37)</f>
        <v>0</v>
      </c>
      <c r="G37" s="204">
        <f t="shared" si="1"/>
        <v>0</v>
      </c>
    </row>
    <row r="38" spans="1:7" ht="20.100000000000001" customHeight="1" thickBot="1">
      <c r="A38" s="1122" t="s">
        <v>148</v>
      </c>
      <c r="B38" s="1123"/>
      <c r="C38" s="213">
        <f>SUM('[15]P163:DBFO'!C38)</f>
        <v>0</v>
      </c>
      <c r="D38" s="213">
        <f>SUM('[15]P163:DBFO'!D38)</f>
        <v>0</v>
      </c>
      <c r="E38" s="214">
        <f>SUM('[15]P163:DBFO'!E38)</f>
        <v>0</v>
      </c>
      <c r="F38" s="214">
        <f>SUM('[15]P163:DBFO'!F38)</f>
        <v>0</v>
      </c>
      <c r="G38" s="215">
        <f t="shared" si="1"/>
        <v>0</v>
      </c>
    </row>
    <row r="39" spans="1:7" ht="15.75" thickBot="1">
      <c r="A39" s="1116" t="s">
        <v>149</v>
      </c>
      <c r="B39" s="1124"/>
      <c r="C39" s="216">
        <f>SUM(C9:C18)</f>
        <v>0</v>
      </c>
      <c r="D39" s="216">
        <f>SUM(D9:D18)</f>
        <v>0</v>
      </c>
      <c r="E39" s="216">
        <f>SUM(E9:E18)</f>
        <v>0</v>
      </c>
      <c r="F39" s="216">
        <f>SUM(F9:F18)</f>
        <v>0</v>
      </c>
      <c r="G39" s="217">
        <f>SUM(G9:G18)</f>
        <v>0</v>
      </c>
    </row>
    <row r="43" spans="1:7" ht="30">
      <c r="A43" s="24" t="s">
        <v>29</v>
      </c>
      <c r="B43" s="24"/>
      <c r="C43" s="218" t="s">
        <v>30</v>
      </c>
      <c r="D43" s="73"/>
      <c r="F43" s="1004" t="s">
        <v>31</v>
      </c>
      <c r="G43" s="1004"/>
    </row>
    <row r="44" spans="1:7">
      <c r="A44" s="24" t="s">
        <v>32</v>
      </c>
      <c r="B44" s="25"/>
      <c r="C44" s="1004" t="s">
        <v>33</v>
      </c>
      <c r="D44" s="1005"/>
      <c r="E44" s="24"/>
      <c r="F44" s="1004" t="s">
        <v>34</v>
      </c>
      <c r="G44" s="1004"/>
    </row>
  </sheetData>
  <mergeCells count="37">
    <mergeCell ref="C44:D44"/>
    <mergeCell ref="F44:G44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F43:G43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</mergeCells>
  <pageMargins left="0.25" right="0.25" top="0.75" bottom="0.75" header="0.3" footer="0.3"/>
  <pageSetup paperSize="9" scale="53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view="pageBreakPreview" zoomScaleNormal="100" zoomScaleSheetLayoutView="100" workbookViewId="0">
      <selection activeCell="G21" sqref="G21"/>
    </sheetView>
  </sheetViews>
  <sheetFormatPr defaultRowHeight="15"/>
  <cols>
    <col min="1" max="1" width="22.7109375" customWidth="1"/>
    <col min="2" max="2" width="18.7109375" customWidth="1"/>
    <col min="3" max="4" width="20.7109375" customWidth="1"/>
    <col min="5" max="7" width="19.140625" customWidth="1"/>
    <col min="8" max="8" width="14.140625" customWidth="1"/>
  </cols>
  <sheetData>
    <row r="1" spans="1:9" ht="23.25">
      <c r="A1" s="1" t="s">
        <v>0</v>
      </c>
    </row>
    <row r="3" spans="1:9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9">
      <c r="A4" t="s">
        <v>2</v>
      </c>
    </row>
    <row r="6" spans="1:9">
      <c r="A6" s="1073" t="s">
        <v>150</v>
      </c>
      <c r="B6" s="1073"/>
      <c r="C6" s="1073"/>
      <c r="D6" s="29"/>
    </row>
    <row r="7" spans="1:9" ht="19.5" thickBot="1">
      <c r="A7" s="219"/>
      <c r="B7" s="219"/>
      <c r="C7" s="219"/>
      <c r="D7" s="29"/>
    </row>
    <row r="8" spans="1:9" ht="30" customHeight="1" thickBot="1">
      <c r="A8" s="1116" t="s">
        <v>40</v>
      </c>
      <c r="B8" s="1127"/>
      <c r="C8" s="220" t="s">
        <v>15</v>
      </c>
      <c r="D8" s="221" t="s">
        <v>22</v>
      </c>
      <c r="E8" s="24"/>
      <c r="F8" s="1004"/>
      <c r="G8" s="1004"/>
    </row>
    <row r="9" spans="1:9" ht="30" customHeight="1" thickBot="1">
      <c r="A9" s="1116" t="s">
        <v>151</v>
      </c>
      <c r="B9" s="1127"/>
      <c r="C9" s="222">
        <f>SUM('[16]P163:DBFO'!C9)</f>
        <v>0</v>
      </c>
      <c r="D9" s="222">
        <f>SUM('[16]P163:DBFO'!D9)</f>
        <v>0</v>
      </c>
      <c r="E9" s="24"/>
      <c r="F9" s="1004"/>
      <c r="G9" s="1004"/>
    </row>
    <row r="10" spans="1:9">
      <c r="A10" s="1128" t="s">
        <v>152</v>
      </c>
      <c r="B10" s="1129"/>
      <c r="C10" s="223">
        <f>SUM('[16]P163:DBFO'!C10)</f>
        <v>0</v>
      </c>
      <c r="D10" s="224">
        <f>SUM('[16]P163:DBFO'!D10)</f>
        <v>0</v>
      </c>
    </row>
    <row r="11" spans="1:9">
      <c r="A11" s="1125" t="s">
        <v>153</v>
      </c>
      <c r="B11" s="1126"/>
      <c r="C11" s="225">
        <f>SUM('[16]P163:DBFO'!C11)</f>
        <v>0</v>
      </c>
      <c r="D11" s="226">
        <f>SUM('[16]P163:DBFO'!D11)</f>
        <v>0</v>
      </c>
    </row>
    <row r="12" spans="1:9" ht="15.75" thickBot="1">
      <c r="A12" s="1130" t="s">
        <v>154</v>
      </c>
      <c r="B12" s="1131"/>
      <c r="C12" s="225">
        <f>SUM('[16]P163:DBFO'!C12)</f>
        <v>0</v>
      </c>
      <c r="D12" s="226">
        <f>SUM('[16]P163:DBFO'!D12)</f>
        <v>0</v>
      </c>
    </row>
    <row r="13" spans="1:9" ht="26.25" customHeight="1" thickBot="1">
      <c r="A13" s="1116" t="s">
        <v>155</v>
      </c>
      <c r="B13" s="1127"/>
      <c r="C13" s="227">
        <f>SUM(C14:C16)</f>
        <v>0</v>
      </c>
      <c r="D13" s="228">
        <f>SUM(D14:D16)</f>
        <v>0</v>
      </c>
    </row>
    <row r="14" spans="1:9">
      <c r="A14" s="1128" t="s">
        <v>152</v>
      </c>
      <c r="B14" s="1129"/>
      <c r="C14" s="223">
        <f>SUM('[16]P163:DBFO'!C14)</f>
        <v>0</v>
      </c>
      <c r="D14" s="224">
        <f>SUM('[16]P163:DBFO'!D14)</f>
        <v>0</v>
      </c>
    </row>
    <row r="15" spans="1:9">
      <c r="A15" s="1125" t="s">
        <v>153</v>
      </c>
      <c r="B15" s="1126"/>
      <c r="C15" s="225">
        <f>SUM('[16]P163:DBFO'!C15)</f>
        <v>0</v>
      </c>
      <c r="D15" s="226">
        <f>SUM('[16]P163:DBFO'!D15)</f>
        <v>0</v>
      </c>
    </row>
    <row r="16" spans="1:9" ht="15.75" thickBot="1">
      <c r="A16" s="1130" t="s">
        <v>154</v>
      </c>
      <c r="B16" s="1131"/>
      <c r="C16" s="225">
        <f>SUM('[16]P163:DBFO'!C16)</f>
        <v>0</v>
      </c>
      <c r="D16" s="226">
        <f>SUM('[16]P163:DBFO'!D16)</f>
        <v>0</v>
      </c>
    </row>
    <row r="17" spans="1:7" ht="30" customHeight="1" thickBot="1">
      <c r="A17" s="1116" t="s">
        <v>156</v>
      </c>
      <c r="B17" s="1127"/>
      <c r="C17" s="229">
        <f>SUM(C18:C20)</f>
        <v>0</v>
      </c>
      <c r="D17" s="230">
        <f>SUM(D18:D20)</f>
        <v>0</v>
      </c>
    </row>
    <row r="18" spans="1:7">
      <c r="A18" s="1128" t="s">
        <v>152</v>
      </c>
      <c r="B18" s="1129"/>
      <c r="C18" s="223">
        <f>SUM('[16]P163:DBFO'!C18)</f>
        <v>0</v>
      </c>
      <c r="D18" s="224">
        <f>SUM('[16]P163:DBFO'!D18)</f>
        <v>0</v>
      </c>
    </row>
    <row r="19" spans="1:7">
      <c r="A19" s="1125" t="s">
        <v>153</v>
      </c>
      <c r="B19" s="1126"/>
      <c r="C19" s="225">
        <f>SUM('[16]P163:DBFO'!C19)</f>
        <v>0</v>
      </c>
      <c r="D19" s="226">
        <f>SUM('[16]P163:DBFO'!D19)</f>
        <v>0</v>
      </c>
    </row>
    <row r="20" spans="1:7" ht="15.75" thickBot="1">
      <c r="A20" s="1130" t="s">
        <v>154</v>
      </c>
      <c r="B20" s="1131"/>
      <c r="C20" s="225">
        <f>SUM('[16]P163:DBFO'!C20)</f>
        <v>0</v>
      </c>
      <c r="D20" s="226">
        <f>SUM('[16]P163:DBFO'!D20)</f>
        <v>0</v>
      </c>
    </row>
    <row r="21" spans="1:7" ht="30" customHeight="1" thickBot="1">
      <c r="A21" s="1116" t="s">
        <v>157</v>
      </c>
      <c r="B21" s="1127"/>
      <c r="C21" s="231">
        <f>C13+C17</f>
        <v>0</v>
      </c>
      <c r="D21" s="230">
        <f>D13+D17</f>
        <v>0</v>
      </c>
    </row>
    <row r="22" spans="1:7">
      <c r="D22" s="126"/>
      <c r="E22" s="82"/>
    </row>
    <row r="25" spans="1:7" ht="30">
      <c r="A25" s="24" t="s">
        <v>29</v>
      </c>
      <c r="B25" s="24"/>
      <c r="C25" s="73" t="s">
        <v>30</v>
      </c>
      <c r="D25" s="218"/>
      <c r="F25" s="1004" t="s">
        <v>31</v>
      </c>
      <c r="G25" s="1004"/>
    </row>
    <row r="26" spans="1:7">
      <c r="A26" s="24" t="s">
        <v>32</v>
      </c>
      <c r="B26" s="25"/>
      <c r="C26" s="1004" t="s">
        <v>33</v>
      </c>
      <c r="D26" s="1005"/>
      <c r="E26" s="24"/>
      <c r="F26" s="1004" t="s">
        <v>34</v>
      </c>
      <c r="G26" s="1004"/>
    </row>
  </sheetData>
  <mergeCells count="21">
    <mergeCell ref="F25:G25"/>
    <mergeCell ref="C26:D26"/>
    <mergeCell ref="F26:G26"/>
    <mergeCell ref="A16:B16"/>
    <mergeCell ref="A17:B17"/>
    <mergeCell ref="A18:B18"/>
    <mergeCell ref="A19:B19"/>
    <mergeCell ref="A20:B20"/>
    <mergeCell ref="A21:B21"/>
    <mergeCell ref="A15:B15"/>
    <mergeCell ref="A3:I3"/>
    <mergeCell ref="A6:C6"/>
    <mergeCell ref="A8:B8"/>
    <mergeCell ref="F8:G8"/>
    <mergeCell ref="A9:B9"/>
    <mergeCell ref="F9:G9"/>
    <mergeCell ref="A10:B10"/>
    <mergeCell ref="A11:B11"/>
    <mergeCell ref="A12:B12"/>
    <mergeCell ref="A13:B13"/>
    <mergeCell ref="A14:B14"/>
  </mergeCells>
  <pageMargins left="0.25" right="0.25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view="pageBreakPreview" zoomScaleNormal="100" zoomScaleSheetLayoutView="100" workbookViewId="0">
      <selection activeCell="H22" sqref="H22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23.25">
      <c r="A1" s="1" t="s">
        <v>0</v>
      </c>
    </row>
    <row r="3" spans="1:9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9">
      <c r="A4" t="s">
        <v>2</v>
      </c>
    </row>
    <row r="6" spans="1:9" ht="45.2" customHeight="1">
      <c r="A6" s="1073" t="s">
        <v>158</v>
      </c>
      <c r="B6" s="1073"/>
      <c r="C6" s="1073"/>
      <c r="D6" s="1074"/>
    </row>
    <row r="7" spans="1:9" ht="15.75" thickBot="1">
      <c r="A7" s="232"/>
      <c r="B7" s="232"/>
      <c r="C7" s="232"/>
      <c r="D7" s="29"/>
    </row>
    <row r="8" spans="1:9" ht="15.75" thickBot="1">
      <c r="A8" s="1134" t="s">
        <v>159</v>
      </c>
      <c r="B8" s="1135"/>
      <c r="C8" s="138" t="s">
        <v>38</v>
      </c>
      <c r="D8" s="233" t="s">
        <v>118</v>
      </c>
    </row>
    <row r="9" spans="1:9" ht="30" customHeight="1">
      <c r="A9" s="1136" t="s">
        <v>160</v>
      </c>
      <c r="B9" s="1137"/>
      <c r="C9" s="234">
        <f>SUM('[17]P163:DBFO'!C9)</f>
        <v>0</v>
      </c>
      <c r="D9" s="235">
        <f>SUM('[17]P163:DBFO'!D9)</f>
        <v>0</v>
      </c>
      <c r="E9" s="24"/>
      <c r="F9" s="1004"/>
      <c r="G9" s="1004"/>
    </row>
    <row r="10" spans="1:9" ht="30" customHeight="1" thickBot="1">
      <c r="A10" s="1132" t="s">
        <v>161</v>
      </c>
      <c r="B10" s="1133"/>
      <c r="C10" s="236">
        <f>SUM('[17]P163:DBFO'!C10)</f>
        <v>0</v>
      </c>
      <c r="D10" s="237">
        <f>SUM('[17]P163:DBFO'!D10)</f>
        <v>0</v>
      </c>
      <c r="E10" s="24"/>
      <c r="F10" s="1004"/>
      <c r="G10" s="1004"/>
    </row>
    <row r="11" spans="1:9" ht="15" customHeight="1" thickBot="1">
      <c r="A11" s="1138" t="s">
        <v>149</v>
      </c>
      <c r="B11" s="1139"/>
      <c r="C11" s="238">
        <f>SUM(C9:C10)</f>
        <v>0</v>
      </c>
      <c r="D11" s="239">
        <f>SUM(D9:D10)</f>
        <v>0</v>
      </c>
    </row>
    <row r="12" spans="1:9">
      <c r="D12" s="126"/>
      <c r="E12" s="82"/>
    </row>
    <row r="15" spans="1:9" ht="30">
      <c r="A15" s="24" t="s">
        <v>29</v>
      </c>
      <c r="B15" s="24"/>
      <c r="C15" s="1140" t="s">
        <v>30</v>
      </c>
      <c r="D15" s="1004"/>
      <c r="E15" s="73"/>
      <c r="F15" s="1004" t="s">
        <v>31</v>
      </c>
      <c r="G15" s="1004"/>
    </row>
    <row r="16" spans="1:9">
      <c r="A16" s="24" t="s">
        <v>32</v>
      </c>
      <c r="B16" s="25"/>
      <c r="C16" s="1004" t="s">
        <v>33</v>
      </c>
      <c r="D16" s="1005"/>
      <c r="E16" s="24"/>
      <c r="F16" s="1004" t="s">
        <v>34</v>
      </c>
      <c r="G16" s="1004"/>
    </row>
  </sheetData>
  <mergeCells count="12">
    <mergeCell ref="A11:B11"/>
    <mergeCell ref="C15:D15"/>
    <mergeCell ref="F15:G15"/>
    <mergeCell ref="C16:D16"/>
    <mergeCell ref="F16:G16"/>
    <mergeCell ref="A10:B10"/>
    <mergeCell ref="F10:G10"/>
    <mergeCell ref="A3:I3"/>
    <mergeCell ref="A6:D6"/>
    <mergeCell ref="A8:B8"/>
    <mergeCell ref="A9:B9"/>
    <mergeCell ref="F9:G9"/>
  </mergeCells>
  <pageMargins left="0.25" right="0.25" top="0.75" bottom="0.75" header="0.3" footer="0.3"/>
  <pageSetup paperSize="9" scale="88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view="pageBreakPreview" zoomScaleNormal="100" zoomScaleSheetLayoutView="100" workbookViewId="0">
      <selection activeCell="F24" sqref="F24"/>
    </sheetView>
  </sheetViews>
  <sheetFormatPr defaultRowHeight="15"/>
  <cols>
    <col min="1" max="1" width="35.85546875" customWidth="1"/>
    <col min="2" max="7" width="19.140625" customWidth="1"/>
  </cols>
  <sheetData>
    <row r="1" spans="1:7" ht="23.25">
      <c r="A1" s="1" t="s">
        <v>0</v>
      </c>
    </row>
    <row r="3" spans="1:7" ht="18.75">
      <c r="A3" s="984" t="s">
        <v>1</v>
      </c>
      <c r="B3" s="984"/>
      <c r="C3" s="984"/>
      <c r="D3" s="984"/>
      <c r="E3" s="984"/>
      <c r="F3" s="984"/>
      <c r="G3" s="984"/>
    </row>
    <row r="4" spans="1:7">
      <c r="A4" t="s">
        <v>2</v>
      </c>
    </row>
    <row r="6" spans="1:7" ht="15" customHeight="1">
      <c r="A6" s="1073" t="s">
        <v>162</v>
      </c>
      <c r="B6" s="1073"/>
      <c r="C6" s="1073"/>
      <c r="D6" s="1073"/>
      <c r="E6" s="1073"/>
    </row>
    <row r="7" spans="1:7" ht="15.75" thickBot="1">
      <c r="A7" s="133"/>
      <c r="B7" s="240"/>
      <c r="C7" s="240"/>
      <c r="D7" s="240"/>
      <c r="E7" s="240"/>
    </row>
    <row r="8" spans="1:7" ht="15.75" thickBot="1">
      <c r="A8" s="241" t="s">
        <v>163</v>
      </c>
      <c r="B8" s="1142" t="s">
        <v>164</v>
      </c>
      <c r="C8" s="1143"/>
      <c r="D8" s="1142" t="s">
        <v>165</v>
      </c>
      <c r="E8" s="1143"/>
    </row>
    <row r="9" spans="1:7" ht="30" customHeight="1" thickBot="1">
      <c r="A9" s="242"/>
      <c r="B9" s="243" t="s">
        <v>166</v>
      </c>
      <c r="C9" s="244" t="s">
        <v>167</v>
      </c>
      <c r="D9" s="245" t="s">
        <v>168</v>
      </c>
      <c r="E9" s="244" t="s">
        <v>169</v>
      </c>
      <c r="F9" s="1004"/>
      <c r="G9" s="1004"/>
    </row>
    <row r="10" spans="1:7" ht="30" customHeight="1" thickBot="1">
      <c r="A10" s="246" t="s">
        <v>170</v>
      </c>
      <c r="B10" s="1142"/>
      <c r="C10" s="1144"/>
      <c r="D10" s="1144"/>
      <c r="E10" s="1145"/>
      <c r="F10" s="1004"/>
      <c r="G10" s="1004"/>
    </row>
    <row r="11" spans="1:7" ht="15" customHeight="1">
      <c r="A11" s="247" t="s">
        <v>171</v>
      </c>
      <c r="B11" s="248">
        <f>SUM('[18]P163:DBFO'!B11)</f>
        <v>0</v>
      </c>
      <c r="C11" s="248">
        <f>SUM('[18]P163:DBFO'!C11)</f>
        <v>0</v>
      </c>
      <c r="D11" s="249">
        <f>SUM('[18]P163:DBFO'!D11)</f>
        <v>0</v>
      </c>
      <c r="E11" s="248">
        <f>SUM('[18]P163:DBFO'!E11)</f>
        <v>0</v>
      </c>
    </row>
    <row r="12" spans="1:7">
      <c r="A12" s="247" t="s">
        <v>172</v>
      </c>
      <c r="B12" s="248">
        <f>SUM('[18]P163:DBFO'!B12)</f>
        <v>0</v>
      </c>
      <c r="C12" s="248">
        <f>SUM('[18]P163:DBFO'!C12)</f>
        <v>0</v>
      </c>
      <c r="D12" s="249">
        <f>SUM('[18]P163:DBFO'!D12)</f>
        <v>0</v>
      </c>
      <c r="E12" s="248">
        <f>SUM('[18]P163:DBFO'!E12)</f>
        <v>0</v>
      </c>
    </row>
    <row r="13" spans="1:7">
      <c r="A13" s="247" t="s">
        <v>173</v>
      </c>
      <c r="B13" s="248">
        <f>SUM('[18]P163:DBFO'!B13)</f>
        <v>0</v>
      </c>
      <c r="C13" s="248">
        <f>SUM('[18]P163:DBFO'!C13)</f>
        <v>0</v>
      </c>
      <c r="D13" s="249">
        <f>SUM('[18]P163:DBFO'!D13)</f>
        <v>0</v>
      </c>
      <c r="E13" s="248">
        <f>SUM('[18]P163:DBFO'!E13)</f>
        <v>0</v>
      </c>
    </row>
    <row r="14" spans="1:7">
      <c r="A14" s="247" t="s">
        <v>174</v>
      </c>
      <c r="B14" s="154">
        <f>SUM('[18]P163:DBFO'!B14)</f>
        <v>0</v>
      </c>
      <c r="C14" s="154">
        <f>SUM('[18]P163:DBFO'!C14)</f>
        <v>0</v>
      </c>
      <c r="D14" s="153">
        <f>SUM('[18]P163:DBFO'!D14)</f>
        <v>0</v>
      </c>
      <c r="E14" s="154">
        <f>SUM('[18]P163:DBFO'!E14)</f>
        <v>0</v>
      </c>
    </row>
    <row r="15" spans="1:7">
      <c r="A15" s="250" t="s">
        <v>95</v>
      </c>
      <c r="B15" s="154">
        <f>SUM('[18]P163:DBFO'!B15)</f>
        <v>0</v>
      </c>
      <c r="C15" s="154">
        <f>SUM('[18]P163:DBFO'!C15)</f>
        <v>0</v>
      </c>
      <c r="D15" s="153">
        <f>SUM('[18]P163:DBFO'!D15)</f>
        <v>0</v>
      </c>
      <c r="E15" s="154">
        <f>SUM('[18]P163:DBFO'!E15)</f>
        <v>0</v>
      </c>
      <c r="F15" s="1004"/>
      <c r="G15" s="1004"/>
    </row>
    <row r="16" spans="1:7" ht="15.75" thickBot="1">
      <c r="A16" s="251" t="s">
        <v>95</v>
      </c>
      <c r="B16" s="252">
        <f>SUM('[18]P163:DBFO'!B16)</f>
        <v>0</v>
      </c>
      <c r="C16" s="252">
        <f>SUM('[18]P163:DBFO'!C16)</f>
        <v>0</v>
      </c>
      <c r="D16" s="253">
        <f>SUM('[18]P163:DBFO'!D16)</f>
        <v>0</v>
      </c>
      <c r="E16" s="252">
        <f>SUM('[18]P163:DBFO'!E16)</f>
        <v>0</v>
      </c>
      <c r="F16" s="1004"/>
      <c r="G16" s="1004"/>
    </row>
    <row r="17" spans="1:7" ht="15.75" thickBot="1">
      <c r="A17" s="254" t="s">
        <v>149</v>
      </c>
      <c r="B17" s="164">
        <f>SUM('[18]P163:DBFO'!B17)</f>
        <v>0</v>
      </c>
      <c r="C17" s="164">
        <f>SUM('[18]P163:DBFO'!C17)</f>
        <v>0</v>
      </c>
      <c r="D17" s="164">
        <f>SUM('[18]P163:DBFO'!D17)</f>
        <v>0</v>
      </c>
      <c r="E17" s="164">
        <f>SUM('[18]P163:DBFO'!E17)</f>
        <v>0</v>
      </c>
    </row>
    <row r="18" spans="1:7" ht="15.75" thickBot="1">
      <c r="A18" s="246" t="s">
        <v>175</v>
      </c>
      <c r="B18" s="1142"/>
      <c r="C18" s="1144"/>
      <c r="D18" s="1144"/>
      <c r="E18" s="1145"/>
    </row>
    <row r="19" spans="1:7">
      <c r="A19" s="247" t="s">
        <v>171</v>
      </c>
      <c r="B19" s="248">
        <f>SUM('[18]P163:DBFO'!B19)</f>
        <v>0</v>
      </c>
      <c r="C19" s="248">
        <f>SUM('[18]P163:DBFO'!C19)</f>
        <v>0</v>
      </c>
      <c r="D19" s="249">
        <f>SUM('[18]P163:DBFO'!D19)</f>
        <v>0</v>
      </c>
      <c r="E19" s="248">
        <f>SUM('[18]P163:DBFO'!E19)</f>
        <v>0</v>
      </c>
    </row>
    <row r="20" spans="1:7">
      <c r="A20" s="247" t="s">
        <v>172</v>
      </c>
      <c r="B20" s="248">
        <f>SUM('[18]P163:DBFO'!B20)</f>
        <v>0</v>
      </c>
      <c r="C20" s="248">
        <f>SUM('[18]P163:DBFO'!C20)</f>
        <v>0</v>
      </c>
      <c r="D20" s="249">
        <f>SUM('[18]P163:DBFO'!D20)</f>
        <v>0</v>
      </c>
      <c r="E20" s="248">
        <f>SUM('[18]P163:DBFO'!E20)</f>
        <v>0</v>
      </c>
    </row>
    <row r="21" spans="1:7">
      <c r="A21" s="247" t="s">
        <v>173</v>
      </c>
      <c r="B21" s="248">
        <f>SUM('[18]P163:DBFO'!B21)</f>
        <v>0</v>
      </c>
      <c r="C21" s="248">
        <f>SUM('[18]P163:DBFO'!C21)</f>
        <v>0</v>
      </c>
      <c r="D21" s="249">
        <f>SUM('[18]P163:DBFO'!D21)</f>
        <v>0</v>
      </c>
      <c r="E21" s="248">
        <f>SUM('[18]P163:DBFO'!E21)</f>
        <v>0</v>
      </c>
    </row>
    <row r="22" spans="1:7">
      <c r="A22" s="247" t="s">
        <v>174</v>
      </c>
      <c r="B22" s="154">
        <f>SUM('[18]P163:DBFO'!B22)</f>
        <v>0</v>
      </c>
      <c r="C22" s="154">
        <f>SUM('[18]P163:DBFO'!C22)</f>
        <v>0</v>
      </c>
      <c r="D22" s="153">
        <f>SUM('[18]P163:DBFO'!D22)</f>
        <v>0</v>
      </c>
      <c r="E22" s="154">
        <f>SUM('[18]P163:DBFO'!E22)</f>
        <v>0</v>
      </c>
    </row>
    <row r="23" spans="1:7">
      <c r="A23" s="250" t="s">
        <v>95</v>
      </c>
      <c r="B23" s="154">
        <f>SUM('[18]P163:DBFO'!B23)</f>
        <v>0</v>
      </c>
      <c r="C23" s="154">
        <f>SUM('[18]P163:DBFO'!C23)</f>
        <v>0</v>
      </c>
      <c r="D23" s="153">
        <f>SUM('[18]P163:DBFO'!D23)</f>
        <v>0</v>
      </c>
      <c r="E23" s="154">
        <f>SUM('[18]P163:DBFO'!E23)</f>
        <v>0</v>
      </c>
    </row>
    <row r="24" spans="1:7" ht="15.75" thickBot="1">
      <c r="A24" s="251" t="s">
        <v>95</v>
      </c>
      <c r="B24" s="252">
        <f>SUM('[18]P163:DBFO'!B24)</f>
        <v>0</v>
      </c>
      <c r="C24" s="252">
        <f>SUM('[18]P163:DBFO'!C24)</f>
        <v>0</v>
      </c>
      <c r="D24" s="253">
        <f>SUM('[18]P163:DBFO'!D24)</f>
        <v>0</v>
      </c>
      <c r="E24" s="252">
        <f>SUM('[18]P163:DBFO'!E24)</f>
        <v>0</v>
      </c>
    </row>
    <row r="25" spans="1:7" ht="15.75" thickBot="1">
      <c r="A25" s="255" t="s">
        <v>149</v>
      </c>
      <c r="B25" s="164">
        <f>SUM(B19:B22)</f>
        <v>0</v>
      </c>
      <c r="C25" s="164">
        <f>SUM(C19:C22)</f>
        <v>0</v>
      </c>
      <c r="D25" s="164">
        <f>SUM(D19:D22)</f>
        <v>0</v>
      </c>
      <c r="E25" s="164">
        <f>SUM(E19:E22)</f>
        <v>0</v>
      </c>
    </row>
    <row r="26" spans="1:7">
      <c r="D26" s="126"/>
      <c r="E26" s="82"/>
    </row>
    <row r="29" spans="1:7">
      <c r="A29" s="24" t="s">
        <v>29</v>
      </c>
      <c r="B29" s="24"/>
      <c r="C29" s="1146" t="s">
        <v>30</v>
      </c>
      <c r="D29" s="1004"/>
      <c r="E29" s="24" t="s">
        <v>176</v>
      </c>
      <c r="F29" s="1004"/>
      <c r="G29" s="1004"/>
    </row>
    <row r="30" spans="1:7">
      <c r="A30" s="24" t="s">
        <v>32</v>
      </c>
      <c r="B30" s="25"/>
      <c r="C30" s="1141" t="s">
        <v>177</v>
      </c>
      <c r="D30" s="1005"/>
      <c r="E30" s="24" t="s">
        <v>34</v>
      </c>
      <c r="F30" s="1004"/>
      <c r="G30" s="1004"/>
    </row>
  </sheetData>
  <mergeCells count="14">
    <mergeCell ref="C30:D30"/>
    <mergeCell ref="F30:G30"/>
    <mergeCell ref="A3:G3"/>
    <mergeCell ref="A6:E6"/>
    <mergeCell ref="B8:C8"/>
    <mergeCell ref="D8:E8"/>
    <mergeCell ref="F9:G9"/>
    <mergeCell ref="B10:E10"/>
    <mergeCell ref="F10:G10"/>
    <mergeCell ref="F15:G15"/>
    <mergeCell ref="F16:G16"/>
    <mergeCell ref="B18:E18"/>
    <mergeCell ref="C29:D29"/>
    <mergeCell ref="F29:G29"/>
  </mergeCells>
  <pageMargins left="0.25" right="0.25" top="0.75" bottom="0.75" header="0.3" footer="0.3"/>
  <pageSetup paperSize="9" scale="95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view="pageBreakPreview" zoomScaleNormal="100" zoomScaleSheetLayoutView="100" workbookViewId="0">
      <selection activeCell="D17" sqref="D17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5" width="30.7109375" customWidth="1"/>
    <col min="6" max="7" width="19.140625" customWidth="1"/>
    <col min="8" max="8" width="14.140625" customWidth="1"/>
  </cols>
  <sheetData>
    <row r="1" spans="1:9" ht="23.25">
      <c r="A1" s="1" t="s">
        <v>0</v>
      </c>
    </row>
    <row r="3" spans="1:9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9">
      <c r="A4" t="s">
        <v>2</v>
      </c>
    </row>
    <row r="6" spans="1:9" ht="45.2" customHeight="1">
      <c r="A6" s="1073" t="s">
        <v>178</v>
      </c>
      <c r="B6" s="1073"/>
      <c r="C6" s="1073"/>
      <c r="D6" s="1074"/>
      <c r="E6" s="29"/>
    </row>
    <row r="7" spans="1:9" ht="15.75" thickBot="1">
      <c r="A7" s="256"/>
      <c r="B7" s="253"/>
      <c r="C7" s="253"/>
      <c r="D7" s="29"/>
      <c r="E7" s="29"/>
    </row>
    <row r="8" spans="1:9" ht="39" thickBot="1">
      <c r="A8" s="1075" t="s">
        <v>179</v>
      </c>
      <c r="B8" s="1077"/>
      <c r="C8" s="138" t="s">
        <v>38</v>
      </c>
      <c r="D8" s="233" t="s">
        <v>22</v>
      </c>
      <c r="E8" s="233" t="s">
        <v>180</v>
      </c>
    </row>
    <row r="9" spans="1:9">
      <c r="A9" s="1149" t="s">
        <v>181</v>
      </c>
      <c r="B9" s="1150"/>
      <c r="C9" s="257">
        <f>SUM('[19]P163:DBFO'!C9)</f>
        <v>0</v>
      </c>
      <c r="D9" s="258">
        <f>SUM('[19]P163:DBFO'!D9)</f>
        <v>0</v>
      </c>
      <c r="E9" s="259">
        <f>SUM('[19]P163:DBFO'!E9)</f>
        <v>0</v>
      </c>
      <c r="F9" s="1004"/>
      <c r="G9" s="1004"/>
    </row>
    <row r="10" spans="1:9">
      <c r="A10" s="1147" t="s">
        <v>182</v>
      </c>
      <c r="B10" s="1148"/>
      <c r="C10" s="260">
        <f>SUM('[19]P163:DBFO'!C10)</f>
        <v>0</v>
      </c>
      <c r="D10" s="226">
        <f>SUM('[19]P163:DBFO'!D10)</f>
        <v>0</v>
      </c>
      <c r="E10" s="261">
        <f>SUM('[19]P163:DBFO'!E10)</f>
        <v>0</v>
      </c>
      <c r="F10" s="1004"/>
      <c r="G10" s="1004"/>
    </row>
    <row r="11" spans="1:9">
      <c r="A11" s="1151" t="s">
        <v>183</v>
      </c>
      <c r="B11" s="1152"/>
      <c r="C11" s="262">
        <f>SUM('[19]P163:DBFO'!C11)</f>
        <v>0</v>
      </c>
      <c r="D11" s="263">
        <f>SUM('[19]P163:DBFO'!D11)</f>
        <v>0</v>
      </c>
      <c r="E11" s="264">
        <f>SUM('[19]P163:DBFO'!E11)</f>
        <v>0</v>
      </c>
    </row>
    <row r="12" spans="1:9">
      <c r="A12" s="1153" t="s">
        <v>184</v>
      </c>
      <c r="B12" s="1154"/>
      <c r="C12" s="260">
        <f>SUM('[19]P163:DBFO'!C12)</f>
        <v>0</v>
      </c>
      <c r="D12" s="226">
        <f>SUM('[19]P163:DBFO'!D12)</f>
        <v>0</v>
      </c>
      <c r="E12" s="261">
        <f>SUM('[19]P163:DBFO'!E12)</f>
        <v>0</v>
      </c>
    </row>
    <row r="13" spans="1:9">
      <c r="A13" s="1147" t="s">
        <v>185</v>
      </c>
      <c r="B13" s="1148"/>
      <c r="C13" s="265">
        <f>SUM('[19]P163:DBFO'!C13)</f>
        <v>0</v>
      </c>
      <c r="D13" s="266">
        <f>SUM('[19]P163:DBFO'!D13)</f>
        <v>0</v>
      </c>
      <c r="E13" s="267">
        <f>SUM('[19]P163:DBFO'!E13)</f>
        <v>0</v>
      </c>
    </row>
    <row r="14" spans="1:9">
      <c r="A14" s="1147" t="s">
        <v>186</v>
      </c>
      <c r="B14" s="1148"/>
      <c r="C14" s="265">
        <f>SUM('[19]P163:DBFO'!C14)</f>
        <v>0</v>
      </c>
      <c r="D14" s="266">
        <f>SUM('[19]P163:DBFO'!D14)</f>
        <v>0</v>
      </c>
      <c r="E14" s="267">
        <f>SUM('[19]P163:DBFO'!E14)</f>
        <v>0</v>
      </c>
    </row>
    <row r="15" spans="1:9">
      <c r="A15" s="1147" t="s">
        <v>187</v>
      </c>
      <c r="B15" s="1148"/>
      <c r="C15" s="268">
        <f>SUM('[19]P163:DBFO'!C15)</f>
        <v>0</v>
      </c>
      <c r="D15" s="266">
        <f>SUM('[19]P163:DBFO'!D15)</f>
        <v>0</v>
      </c>
      <c r="E15" s="267">
        <f>SUM('[19]P163:DBFO'!E15)</f>
        <v>0</v>
      </c>
      <c r="F15" s="1004"/>
      <c r="G15" s="1004"/>
    </row>
    <row r="16" spans="1:9">
      <c r="A16" s="1147" t="s">
        <v>188</v>
      </c>
      <c r="B16" s="1148"/>
      <c r="C16" s="269">
        <f>SUM('[19]P163:DBFO'!C16)</f>
        <v>0</v>
      </c>
      <c r="D16" s="226">
        <f>SUM('[19]P163:DBFO'!D16)</f>
        <v>0</v>
      </c>
      <c r="E16" s="261">
        <f>SUM('[19]P163:DBFO'!E16)</f>
        <v>0</v>
      </c>
      <c r="F16" s="1004"/>
      <c r="G16" s="1004"/>
    </row>
    <row r="17" spans="1:7" ht="15.75" thickBot="1">
      <c r="A17" s="1155" t="s">
        <v>18</v>
      </c>
      <c r="B17" s="1156"/>
      <c r="C17" s="270">
        <f>SUM('[19]P163:DBFO'!C17)</f>
        <v>0</v>
      </c>
      <c r="D17" s="271">
        <f>SUM('[19]P163:DBFO'!D17)</f>
        <v>0</v>
      </c>
      <c r="E17" s="272">
        <f>SUM('[19]P163:DBFO'!E17)</f>
        <v>0</v>
      </c>
    </row>
    <row r="18" spans="1:7" ht="15.75" thickBot="1">
      <c r="A18" s="1157" t="s">
        <v>110</v>
      </c>
      <c r="B18" s="1158"/>
      <c r="C18" s="273">
        <f>C9+C10+C12+C16</f>
        <v>0</v>
      </c>
      <c r="D18" s="274">
        <f>D9+D10+D12+D16</f>
        <v>0</v>
      </c>
      <c r="E18" s="274"/>
    </row>
    <row r="19" spans="1:7">
      <c r="D19" s="126"/>
      <c r="E19" s="82"/>
    </row>
    <row r="22" spans="1:7">
      <c r="A22" s="24" t="s">
        <v>29</v>
      </c>
      <c r="B22" s="24"/>
      <c r="C22" s="24" t="s">
        <v>30</v>
      </c>
      <c r="D22" s="24"/>
      <c r="F22" s="1004" t="s">
        <v>31</v>
      </c>
      <c r="G22" s="1004"/>
    </row>
    <row r="23" spans="1:7">
      <c r="A23" s="24" t="s">
        <v>32</v>
      </c>
      <c r="B23" s="25"/>
      <c r="C23" s="1004" t="s">
        <v>33</v>
      </c>
      <c r="D23" s="1005"/>
      <c r="E23" s="24"/>
      <c r="F23" s="1004" t="s">
        <v>34</v>
      </c>
      <c r="G23" s="1004"/>
    </row>
  </sheetData>
  <mergeCells count="20">
    <mergeCell ref="C23:D23"/>
    <mergeCell ref="F23:G23"/>
    <mergeCell ref="A11:B11"/>
    <mergeCell ref="A12:B12"/>
    <mergeCell ref="A13:B13"/>
    <mergeCell ref="A14:B14"/>
    <mergeCell ref="A15:B15"/>
    <mergeCell ref="F15:G15"/>
    <mergeCell ref="A16:B16"/>
    <mergeCell ref="F16:G16"/>
    <mergeCell ref="A17:B17"/>
    <mergeCell ref="A18:B18"/>
    <mergeCell ref="F22:G22"/>
    <mergeCell ref="A10:B10"/>
    <mergeCell ref="F10:G10"/>
    <mergeCell ref="A3:I3"/>
    <mergeCell ref="A6:D6"/>
    <mergeCell ref="A8:B8"/>
    <mergeCell ref="A9:B9"/>
    <mergeCell ref="F9:G9"/>
  </mergeCells>
  <pageMargins left="0.25" right="0.25" top="0.75" bottom="0.75" header="0.3" footer="0.3"/>
  <pageSetup paperSize="9" scale="9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view="pageBreakPreview" topLeftCell="A22" zoomScaleNormal="100" zoomScaleSheetLayoutView="100" workbookViewId="0">
      <selection activeCell="G22" sqref="G22"/>
    </sheetView>
  </sheetViews>
  <sheetFormatPr defaultRowHeight="15"/>
  <cols>
    <col min="1" max="1" width="42.7109375" customWidth="1"/>
    <col min="2" max="2" width="5.7109375" customWidth="1"/>
    <col min="3" max="4" width="19.7109375" customWidth="1"/>
    <col min="5" max="7" width="19.140625" customWidth="1"/>
    <col min="8" max="8" width="14.140625" customWidth="1"/>
  </cols>
  <sheetData>
    <row r="1" spans="1:9" ht="23.25">
      <c r="A1" s="1" t="s">
        <v>0</v>
      </c>
    </row>
    <row r="3" spans="1:9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9">
      <c r="A4" t="s">
        <v>2</v>
      </c>
    </row>
    <row r="6" spans="1:9">
      <c r="A6" s="1107" t="s">
        <v>189</v>
      </c>
      <c r="B6" s="1107"/>
      <c r="C6" s="1107"/>
      <c r="D6" s="1107"/>
      <c r="E6" s="82"/>
    </row>
    <row r="7" spans="1:9" ht="15.75" thickBot="1">
      <c r="A7" s="196"/>
      <c r="B7" s="173"/>
      <c r="C7" s="173"/>
      <c r="D7" s="173"/>
    </row>
    <row r="8" spans="1:9" ht="15.75" thickBot="1">
      <c r="A8" s="1160" t="s">
        <v>114</v>
      </c>
      <c r="B8" s="1161"/>
      <c r="C8" s="197" t="s">
        <v>38</v>
      </c>
      <c r="D8" s="200" t="s">
        <v>118</v>
      </c>
    </row>
    <row r="9" spans="1:9" ht="30.6" customHeight="1" thickBot="1">
      <c r="A9" s="1159" t="s">
        <v>190</v>
      </c>
      <c r="B9" s="1143"/>
      <c r="C9" s="275">
        <f>SUM('[20]P163:DBFO'!C9)</f>
        <v>0</v>
      </c>
      <c r="D9" s="276">
        <f>SUM('[20]P163:DBFO'!D9)</f>
        <v>0</v>
      </c>
      <c r="E9" s="79"/>
    </row>
    <row r="10" spans="1:9" ht="15.75" thickBot="1">
      <c r="A10" s="1159" t="s">
        <v>191</v>
      </c>
      <c r="B10" s="1143"/>
      <c r="C10" s="275">
        <f>SUM('[20]P163:DBFO'!C10)</f>
        <v>0</v>
      </c>
      <c r="D10" s="276">
        <f>SUM('[20]P163:DBFO'!D10)</f>
        <v>0</v>
      </c>
      <c r="E10" s="82"/>
    </row>
    <row r="11" spans="1:9" ht="15.75" thickBot="1">
      <c r="A11" s="1159" t="s">
        <v>192</v>
      </c>
      <c r="B11" s="1143"/>
      <c r="C11" s="275">
        <f>SUM('[20]P163:DBFO'!C11)</f>
        <v>0</v>
      </c>
      <c r="D11" s="276">
        <f>SUM('[20]P163:DBFO'!D11)</f>
        <v>0</v>
      </c>
    </row>
    <row r="12" spans="1:9" ht="31.15" customHeight="1" thickBot="1">
      <c r="A12" s="1159" t="s">
        <v>193</v>
      </c>
      <c r="B12" s="1143"/>
      <c r="C12" s="275">
        <f>SUM('[20]P163:DBFO'!C12)</f>
        <v>0</v>
      </c>
      <c r="D12" s="276">
        <f>SUM('[20]P163:DBFO'!D12)</f>
        <v>0</v>
      </c>
    </row>
    <row r="13" spans="1:9" ht="31.15" customHeight="1" thickBot="1">
      <c r="A13" s="1159" t="s">
        <v>194</v>
      </c>
      <c r="B13" s="1143"/>
      <c r="C13" s="275">
        <f>SUM('[20]P163:DBFO'!C13)</f>
        <v>0</v>
      </c>
      <c r="D13" s="276">
        <f>SUM('[20]P163:DBFO'!D13)</f>
        <v>0</v>
      </c>
    </row>
    <row r="14" spans="1:9" ht="15.75" thickBot="1">
      <c r="A14" s="1163" t="s">
        <v>195</v>
      </c>
      <c r="B14" s="1143"/>
      <c r="C14" s="275">
        <f>SUM('[20]P163:DBFO'!C14)</f>
        <v>0</v>
      </c>
      <c r="D14" s="276">
        <f>SUM('[20]P163:DBFO'!D14)</f>
        <v>0</v>
      </c>
    </row>
    <row r="15" spans="1:9" ht="26.45" customHeight="1" thickBot="1">
      <c r="A15" s="1163" t="s">
        <v>196</v>
      </c>
      <c r="B15" s="1143"/>
      <c r="C15" s="275">
        <f>SUM('[20]P163:DBFO'!C15)</f>
        <v>0</v>
      </c>
      <c r="D15" s="276">
        <f>SUM('[20]P163:DBFO'!D15)</f>
        <v>0</v>
      </c>
    </row>
    <row r="16" spans="1:9" ht="31.15" customHeight="1" thickBot="1">
      <c r="A16" s="1163" t="s">
        <v>197</v>
      </c>
      <c r="B16" s="1143"/>
      <c r="C16" s="275">
        <f>SUM('[20]P163:DBFO'!C16)</f>
        <v>0</v>
      </c>
      <c r="D16" s="276">
        <f>SUM('[20]P163:DBFO'!D16)</f>
        <v>0</v>
      </c>
    </row>
    <row r="17" spans="1:4" ht="15.75" thickBot="1">
      <c r="A17" s="1163" t="s">
        <v>198</v>
      </c>
      <c r="B17" s="1143"/>
      <c r="C17" s="277">
        <f>SUM(C18:C37)</f>
        <v>0</v>
      </c>
      <c r="D17" s="278">
        <f>SUM(D18:D37)</f>
        <v>0</v>
      </c>
    </row>
    <row r="18" spans="1:4">
      <c r="A18" s="1164" t="s">
        <v>129</v>
      </c>
      <c r="B18" s="1165"/>
      <c r="C18" s="279">
        <f>SUM('[20]P163:DBFO'!C18)</f>
        <v>0</v>
      </c>
      <c r="D18" s="280">
        <f>SUM('[20]P163:DBFO'!D18)</f>
        <v>0</v>
      </c>
    </row>
    <row r="19" spans="1:4">
      <c r="A19" s="1120" t="s">
        <v>130</v>
      </c>
      <c r="B19" s="1162"/>
      <c r="C19" s="209">
        <f>SUM('[20]P163:DBFO'!C19)</f>
        <v>0</v>
      </c>
      <c r="D19" s="280">
        <f>SUM('[20]P163:DBFO'!D19)</f>
        <v>0</v>
      </c>
    </row>
    <row r="20" spans="1:4">
      <c r="A20" s="1115" t="s">
        <v>131</v>
      </c>
      <c r="B20" s="1162"/>
      <c r="C20" s="209">
        <f>SUM('[20]P163:DBFO'!C20)</f>
        <v>0</v>
      </c>
      <c r="D20" s="280">
        <f>SUM('[20]P163:DBFO'!D20)</f>
        <v>0</v>
      </c>
    </row>
    <row r="21" spans="1:4" ht="45.95" customHeight="1">
      <c r="A21" s="1121" t="s">
        <v>199</v>
      </c>
      <c r="B21" s="1162"/>
      <c r="C21" s="209">
        <f>SUM('[20]P163:DBFO'!C21)</f>
        <v>0</v>
      </c>
      <c r="D21" s="280">
        <f>SUM('[20]P163:DBFO'!D21)</f>
        <v>0</v>
      </c>
    </row>
    <row r="22" spans="1:4">
      <c r="A22" s="1115" t="s">
        <v>133</v>
      </c>
      <c r="B22" s="1162"/>
      <c r="C22" s="209">
        <f>SUM('[20]P163:DBFO'!C22)</f>
        <v>0</v>
      </c>
      <c r="D22" s="280">
        <f>SUM('[20]P163:DBFO'!D22)</f>
        <v>0</v>
      </c>
    </row>
    <row r="23" spans="1:4">
      <c r="A23" s="1115" t="s">
        <v>134</v>
      </c>
      <c r="B23" s="1162"/>
      <c r="C23" s="209">
        <f>SUM('[20]P163:DBFO'!C23)</f>
        <v>0</v>
      </c>
      <c r="D23" s="280">
        <f>SUM('[20]P163:DBFO'!D23)</f>
        <v>0</v>
      </c>
    </row>
    <row r="24" spans="1:4">
      <c r="A24" s="1115" t="s">
        <v>135</v>
      </c>
      <c r="B24" s="1162"/>
      <c r="C24" s="209">
        <f>SUM('[20]P163:DBFO'!C24)</f>
        <v>0</v>
      </c>
      <c r="D24" s="280">
        <f>SUM('[20]P163:DBFO'!D24)</f>
        <v>0</v>
      </c>
    </row>
    <row r="25" spans="1:4" ht="31.15" customHeight="1">
      <c r="A25" s="1115" t="s">
        <v>136</v>
      </c>
      <c r="B25" s="1162"/>
      <c r="C25" s="211">
        <f>SUM('[20]P163:DBFO'!C25)</f>
        <v>0</v>
      </c>
      <c r="D25" s="281">
        <f>SUM('[20]P163:DBFO'!D25)</f>
        <v>0</v>
      </c>
    </row>
    <row r="26" spans="1:4">
      <c r="A26" s="1115" t="s">
        <v>137</v>
      </c>
      <c r="B26" s="1162"/>
      <c r="C26" s="211">
        <f>SUM('[20]P163:DBFO'!C26)</f>
        <v>0</v>
      </c>
      <c r="D26" s="281">
        <f>SUM('[20]P163:DBFO'!D26)</f>
        <v>0</v>
      </c>
    </row>
    <row r="27" spans="1:4">
      <c r="A27" s="1115" t="s">
        <v>138</v>
      </c>
      <c r="B27" s="1162"/>
      <c r="C27" s="211">
        <f>SUM('[20]P163:DBFO'!C27)</f>
        <v>0</v>
      </c>
      <c r="D27" s="281">
        <f>SUM('[20]P163:DBFO'!D27)</f>
        <v>0</v>
      </c>
    </row>
    <row r="28" spans="1:4">
      <c r="A28" s="1115" t="s">
        <v>139</v>
      </c>
      <c r="B28" s="1162"/>
      <c r="C28" s="211">
        <f>SUM('[20]P163:DBFO'!C28)</f>
        <v>0</v>
      </c>
      <c r="D28" s="281">
        <f>SUM('[20]P163:DBFO'!D28)</f>
        <v>0</v>
      </c>
    </row>
    <row r="29" spans="1:4">
      <c r="A29" s="1115" t="s">
        <v>140</v>
      </c>
      <c r="B29" s="1162"/>
      <c r="C29" s="211">
        <f>SUM('[20]P163:DBFO'!C29)</f>
        <v>0</v>
      </c>
      <c r="D29" s="281">
        <f>SUM('[20]P163:DBFO'!D29)</f>
        <v>0</v>
      </c>
    </row>
    <row r="30" spans="1:4">
      <c r="A30" s="1115" t="s">
        <v>141</v>
      </c>
      <c r="B30" s="1162"/>
      <c r="C30" s="211">
        <f>SUM('[20]P163:DBFO'!C30)</f>
        <v>0</v>
      </c>
      <c r="D30" s="281">
        <f>SUM('[20]P163:DBFO'!D30)</f>
        <v>0</v>
      </c>
    </row>
    <row r="31" spans="1:4">
      <c r="A31" s="1166" t="s">
        <v>142</v>
      </c>
      <c r="B31" s="1162"/>
      <c r="C31" s="211">
        <f>SUM('[20]P163:DBFO'!C31)</f>
        <v>0</v>
      </c>
      <c r="D31" s="281">
        <f>SUM('[20]P163:DBFO'!D31)</f>
        <v>0</v>
      </c>
    </row>
    <row r="32" spans="1:4">
      <c r="A32" s="1166" t="s">
        <v>143</v>
      </c>
      <c r="B32" s="1162"/>
      <c r="C32" s="211">
        <f>SUM('[20]P163:DBFO'!C32)</f>
        <v>0</v>
      </c>
      <c r="D32" s="281">
        <f>SUM('[20]P163:DBFO'!D32)</f>
        <v>0</v>
      </c>
    </row>
    <row r="33" spans="1:7" ht="31.15" customHeight="1">
      <c r="A33" s="1121" t="s">
        <v>144</v>
      </c>
      <c r="B33" s="1162"/>
      <c r="C33" s="211">
        <f>SUM('[20]P163:DBFO'!C33)</f>
        <v>0</v>
      </c>
      <c r="D33" s="281">
        <f>SUM('[20]P163:DBFO'!D33)</f>
        <v>0</v>
      </c>
    </row>
    <row r="34" spans="1:7" ht="31.15" customHeight="1">
      <c r="A34" s="1121" t="s">
        <v>145</v>
      </c>
      <c r="B34" s="1162"/>
      <c r="C34" s="211">
        <f>SUM('[20]P163:DBFO'!C34)</f>
        <v>0</v>
      </c>
      <c r="D34" s="281">
        <f>SUM('[20]P163:DBFO'!D34)</f>
        <v>0</v>
      </c>
    </row>
    <row r="35" spans="1:7">
      <c r="A35" s="1166" t="s">
        <v>146</v>
      </c>
      <c r="B35" s="1162"/>
      <c r="C35" s="211">
        <f>SUM('[20]P163:DBFO'!C35)</f>
        <v>0</v>
      </c>
      <c r="D35" s="281">
        <f>SUM('[20]P163:DBFO'!D35)</f>
        <v>0</v>
      </c>
    </row>
    <row r="36" spans="1:7">
      <c r="A36" s="1166" t="s">
        <v>147</v>
      </c>
      <c r="B36" s="1162"/>
      <c r="C36" s="211">
        <f>SUM('[20]P163:DBFO'!C36)</f>
        <v>0</v>
      </c>
      <c r="D36" s="281">
        <f>SUM('[20]P163:DBFO'!D36)</f>
        <v>0</v>
      </c>
    </row>
    <row r="37" spans="1:7" ht="15.75" thickBot="1">
      <c r="A37" s="1167" t="s">
        <v>148</v>
      </c>
      <c r="B37" s="1168"/>
      <c r="C37" s="282">
        <f>SUM('[20]P163:DBFO'!C37)</f>
        <v>0</v>
      </c>
      <c r="D37" s="281">
        <f>SUM('[20]P163:DBFO'!D37)</f>
        <v>0</v>
      </c>
    </row>
    <row r="38" spans="1:7" ht="15.75" thickBot="1">
      <c r="A38" s="1116" t="s">
        <v>149</v>
      </c>
      <c r="B38" s="1143"/>
      <c r="C38" s="230">
        <f>SUM(C9:C19)</f>
        <v>0</v>
      </c>
      <c r="D38" s="230">
        <f>SUM(D9:D17)</f>
        <v>0</v>
      </c>
    </row>
    <row r="39" spans="1:7">
      <c r="D39" s="126"/>
      <c r="E39" s="82"/>
    </row>
    <row r="42" spans="1:7">
      <c r="A42" s="24" t="s">
        <v>29</v>
      </c>
      <c r="B42" s="24"/>
      <c r="C42" s="24" t="s">
        <v>30</v>
      </c>
      <c r="D42" s="24"/>
      <c r="F42" s="1004" t="s">
        <v>31</v>
      </c>
      <c r="G42" s="1004"/>
    </row>
    <row r="43" spans="1:7">
      <c r="A43" s="24" t="s">
        <v>32</v>
      </c>
      <c r="B43" s="25"/>
      <c r="C43" s="1004" t="s">
        <v>33</v>
      </c>
      <c r="D43" s="1005"/>
      <c r="E43" s="24"/>
      <c r="F43" s="1004" t="s">
        <v>34</v>
      </c>
      <c r="G43" s="1004"/>
    </row>
  </sheetData>
  <mergeCells count="36">
    <mergeCell ref="A36:B36"/>
    <mergeCell ref="A37:B37"/>
    <mergeCell ref="A38:B38"/>
    <mergeCell ref="F42:G42"/>
    <mergeCell ref="C43:D43"/>
    <mergeCell ref="F43:G43"/>
    <mergeCell ref="A35:B35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23:B23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11:B11"/>
    <mergeCell ref="A3:I3"/>
    <mergeCell ref="A6:D6"/>
    <mergeCell ref="A8:B8"/>
    <mergeCell ref="A9:B9"/>
    <mergeCell ref="A10:B10"/>
  </mergeCells>
  <pageMargins left="0.25" right="0.25" top="0.75" bottom="0.75" header="0.3" footer="0.3"/>
  <pageSetup paperSize="9" scale="61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view="pageBreakPreview" topLeftCell="A13" zoomScaleNormal="100" zoomScaleSheetLayoutView="100" workbookViewId="0">
      <selection activeCell="H21" sqref="H21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7" width="19.140625" customWidth="1"/>
    <col min="8" max="8" width="14.140625" customWidth="1"/>
  </cols>
  <sheetData>
    <row r="1" spans="1:9" ht="23.25">
      <c r="A1" s="1" t="s">
        <v>0</v>
      </c>
    </row>
    <row r="3" spans="1:9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9">
      <c r="A4" t="s">
        <v>2</v>
      </c>
    </row>
    <row r="6" spans="1:9">
      <c r="A6" s="1078" t="s">
        <v>200</v>
      </c>
      <c r="B6" s="1078"/>
      <c r="C6" s="1078"/>
      <c r="D6" s="29"/>
      <c r="E6" s="82"/>
    </row>
    <row r="7" spans="1:9" ht="16.5" thickBot="1">
      <c r="A7" s="283"/>
      <c r="B7" s="173"/>
      <c r="C7" s="173"/>
      <c r="D7" s="29"/>
    </row>
    <row r="8" spans="1:9" ht="15.75" thickBot="1">
      <c r="A8" s="1116" t="s">
        <v>201</v>
      </c>
      <c r="B8" s="1171"/>
      <c r="C8" s="284" t="s">
        <v>15</v>
      </c>
      <c r="D8" s="200" t="s">
        <v>22</v>
      </c>
    </row>
    <row r="9" spans="1:9" ht="31.15" customHeight="1" thickBot="1">
      <c r="A9" s="1172" t="s">
        <v>202</v>
      </c>
      <c r="B9" s="1173"/>
      <c r="C9" s="273">
        <f>SUM(C10:C19)</f>
        <v>0</v>
      </c>
      <c r="D9" s="285">
        <f>SUM(D10:D19)</f>
        <v>0</v>
      </c>
      <c r="E9" s="79"/>
    </row>
    <row r="10" spans="1:9" ht="45.95" customHeight="1">
      <c r="A10" s="1093" t="s">
        <v>203</v>
      </c>
      <c r="B10" s="1095"/>
      <c r="C10" s="286">
        <f>SUM('[21]P163:DBFO'!C10)</f>
        <v>0</v>
      </c>
      <c r="D10" s="287">
        <f>SUM('[21]P163:DBFO'!D10)</f>
        <v>0</v>
      </c>
      <c r="E10" s="82"/>
    </row>
    <row r="11" spans="1:9">
      <c r="A11" s="1174" t="s">
        <v>204</v>
      </c>
      <c r="B11" s="1175"/>
      <c r="C11" s="288">
        <f>SUM('[21]P163:DBFO'!C11)</f>
        <v>0</v>
      </c>
      <c r="D11" s="289">
        <f>SUM('[21]P163:DBFO'!D11)</f>
        <v>0</v>
      </c>
    </row>
    <row r="12" spans="1:9">
      <c r="A12" s="1169" t="s">
        <v>205</v>
      </c>
      <c r="B12" s="1170"/>
      <c r="C12" s="260">
        <f>SUM('[21]P163:DBFO'!C12)</f>
        <v>0</v>
      </c>
      <c r="D12" s="290">
        <f>SUM('[21]P163:DBFO'!D12)</f>
        <v>0</v>
      </c>
    </row>
    <row r="13" spans="1:9" ht="31.15" customHeight="1">
      <c r="A13" s="1176" t="s">
        <v>206</v>
      </c>
      <c r="B13" s="1177"/>
      <c r="C13" s="260">
        <f>SUM('[21]P163:DBFO'!C13)</f>
        <v>0</v>
      </c>
      <c r="D13" s="290">
        <f>SUM('[21]P163:DBFO'!D13)</f>
        <v>0</v>
      </c>
    </row>
    <row r="14" spans="1:9" ht="31.15" customHeight="1">
      <c r="A14" s="1176" t="s">
        <v>207</v>
      </c>
      <c r="B14" s="1177"/>
      <c r="C14" s="260">
        <f>SUM('[21]P163:DBFO'!C14)</f>
        <v>0</v>
      </c>
      <c r="D14" s="290">
        <f>SUM('[21]P163:DBFO'!D14)</f>
        <v>0</v>
      </c>
    </row>
    <row r="15" spans="1:9" ht="15.75" customHeight="1">
      <c r="A15" s="1169" t="s">
        <v>208</v>
      </c>
      <c r="B15" s="1170"/>
      <c r="C15" s="260">
        <f>SUM('[21]P163:DBFO'!C15)</f>
        <v>0</v>
      </c>
      <c r="D15" s="290">
        <f>SUM('[21]P163:DBFO'!D15)</f>
        <v>0</v>
      </c>
    </row>
    <row r="16" spans="1:9">
      <c r="A16" s="1169" t="s">
        <v>209</v>
      </c>
      <c r="B16" s="1170"/>
      <c r="C16" s="260">
        <f>SUM('[21]P163:DBFO'!C16)</f>
        <v>0</v>
      </c>
      <c r="D16" s="290">
        <f>SUM('[21]P163:DBFO'!D16)</f>
        <v>0</v>
      </c>
    </row>
    <row r="17" spans="1:5">
      <c r="A17" s="1169" t="s">
        <v>210</v>
      </c>
      <c r="B17" s="1170"/>
      <c r="C17" s="260">
        <f>SUM('[21]P163:DBFO'!C17)</f>
        <v>0</v>
      </c>
      <c r="D17" s="290">
        <f>SUM('[21]P163:DBFO'!D17)</f>
        <v>0</v>
      </c>
    </row>
    <row r="18" spans="1:5">
      <c r="A18" s="1169" t="s">
        <v>211</v>
      </c>
      <c r="B18" s="1170"/>
      <c r="C18" s="260">
        <f>SUM('[21]P163:DBFO'!C18)</f>
        <v>0</v>
      </c>
      <c r="D18" s="290">
        <f>SUM('[21]P163:DBFO'!D18)</f>
        <v>0</v>
      </c>
    </row>
    <row r="19" spans="1:5" ht="15.75" thickBot="1">
      <c r="A19" s="1178" t="s">
        <v>18</v>
      </c>
      <c r="B19" s="1179"/>
      <c r="C19" s="265">
        <f>SUM('[21]P163:DBFO'!C19)</f>
        <v>0</v>
      </c>
      <c r="D19" s="291">
        <f>SUM('[21]P163:DBFO'!D19)</f>
        <v>0</v>
      </c>
    </row>
    <row r="20" spans="1:5" ht="15.75" thickBot="1">
      <c r="A20" s="1172" t="s">
        <v>212</v>
      </c>
      <c r="B20" s="1173"/>
      <c r="C20" s="273">
        <f>SUM(C21:C30)</f>
        <v>0</v>
      </c>
      <c r="D20" s="274">
        <f>SUM(D21:D30)</f>
        <v>0</v>
      </c>
    </row>
    <row r="21" spans="1:5" ht="45.95" customHeight="1">
      <c r="A21" s="1093" t="s">
        <v>203</v>
      </c>
      <c r="B21" s="1095"/>
      <c r="C21" s="288">
        <f>SUM('[21]P163:DBFO'!C21)</f>
        <v>0</v>
      </c>
      <c r="D21" s="289">
        <f>SUM('[21]P163:DBFO'!D21)</f>
        <v>0</v>
      </c>
    </row>
    <row r="22" spans="1:5">
      <c r="A22" s="1174" t="s">
        <v>204</v>
      </c>
      <c r="B22" s="1175"/>
      <c r="C22" s="288">
        <f>SUM('[21]P163:DBFO'!C22)</f>
        <v>0</v>
      </c>
      <c r="D22" s="289">
        <f>SUM('[21]P163:DBFO'!D22)</f>
        <v>0</v>
      </c>
    </row>
    <row r="23" spans="1:5">
      <c r="A23" s="1169" t="s">
        <v>205</v>
      </c>
      <c r="B23" s="1170"/>
      <c r="C23" s="260">
        <f>SUM('[21]P163:DBFO'!C23)</f>
        <v>0</v>
      </c>
      <c r="D23" s="290">
        <f>SUM('[21]P163:DBFO'!D23)</f>
        <v>0</v>
      </c>
    </row>
    <row r="24" spans="1:5" ht="31.15" customHeight="1">
      <c r="A24" s="1176" t="s">
        <v>206</v>
      </c>
      <c r="B24" s="1177"/>
      <c r="C24" s="260">
        <f>SUM('[21]P163:DBFO'!C24)</f>
        <v>0</v>
      </c>
      <c r="D24" s="290">
        <f>SUM('[21]P163:DBFO'!D24)</f>
        <v>0</v>
      </c>
    </row>
    <row r="25" spans="1:5" ht="31.15" customHeight="1">
      <c r="A25" s="1176" t="s">
        <v>207</v>
      </c>
      <c r="B25" s="1177"/>
      <c r="C25" s="260">
        <f>SUM('[21]P163:DBFO'!C25)</f>
        <v>0</v>
      </c>
      <c r="D25" s="290">
        <f>SUM('[21]P163:DBFO'!D25)</f>
        <v>0</v>
      </c>
    </row>
    <row r="26" spans="1:5">
      <c r="A26" s="1176" t="s">
        <v>208</v>
      </c>
      <c r="B26" s="1177"/>
      <c r="C26" s="260">
        <f>SUM('[21]P163:DBFO'!C26)</f>
        <v>0</v>
      </c>
      <c r="D26" s="290">
        <f>SUM('[21]P163:DBFO'!D26)</f>
        <v>0</v>
      </c>
    </row>
    <row r="27" spans="1:5">
      <c r="A27" s="1169" t="s">
        <v>209</v>
      </c>
      <c r="B27" s="1170"/>
      <c r="C27" s="260">
        <f>SUM('[21]P163:DBFO'!C27)</f>
        <v>0</v>
      </c>
      <c r="D27" s="290">
        <f>SUM('[21]P163:DBFO'!D27)</f>
        <v>0</v>
      </c>
    </row>
    <row r="28" spans="1:5">
      <c r="A28" s="1169" t="s">
        <v>213</v>
      </c>
      <c r="B28" s="1170"/>
      <c r="C28" s="260">
        <f>SUM('[21]P163:DBFO'!C28)</f>
        <v>0</v>
      </c>
      <c r="D28" s="290">
        <f>SUM('[21]P163:DBFO'!D28)</f>
        <v>0</v>
      </c>
    </row>
    <row r="29" spans="1:5">
      <c r="A29" s="1169" t="s">
        <v>211</v>
      </c>
      <c r="B29" s="1170"/>
      <c r="C29" s="260">
        <f>SUM('[21]P163:DBFO'!C29)</f>
        <v>0</v>
      </c>
      <c r="D29" s="290">
        <f>SUM('[21]P163:DBFO'!D29)</f>
        <v>0</v>
      </c>
    </row>
    <row r="30" spans="1:5" ht="16.5" customHeight="1" thickBot="1">
      <c r="A30" s="1180" t="s">
        <v>18</v>
      </c>
      <c r="B30" s="1181"/>
      <c r="C30" s="292">
        <f>SUM('[21]P163:DBFO'!C30)</f>
        <v>0</v>
      </c>
      <c r="D30" s="293">
        <f>SUM('[21]P163:DBFO'!D30)</f>
        <v>0</v>
      </c>
    </row>
    <row r="31" spans="1:5" ht="15.75" thickBot="1">
      <c r="A31" s="1182" t="s">
        <v>13</v>
      </c>
      <c r="B31" s="1183"/>
      <c r="C31" s="294">
        <f>C9+C20</f>
        <v>0</v>
      </c>
      <c r="D31" s="194">
        <f>D9+D20</f>
        <v>0</v>
      </c>
    </row>
    <row r="32" spans="1:5">
      <c r="D32" s="126"/>
      <c r="E32" s="82"/>
    </row>
    <row r="35" spans="1:7">
      <c r="A35" s="24" t="s">
        <v>29</v>
      </c>
      <c r="B35" s="24"/>
      <c r="C35" s="24" t="s">
        <v>30</v>
      </c>
      <c r="D35" s="73"/>
      <c r="F35" s="1004" t="s">
        <v>31</v>
      </c>
      <c r="G35" s="1004"/>
    </row>
    <row r="36" spans="1:7">
      <c r="A36" s="24" t="s">
        <v>32</v>
      </c>
      <c r="B36" s="25"/>
      <c r="C36" s="1004" t="s">
        <v>33</v>
      </c>
      <c r="D36" s="1005"/>
      <c r="E36" s="24"/>
      <c r="F36" s="1004" t="s">
        <v>34</v>
      </c>
      <c r="G36" s="1004"/>
    </row>
  </sheetData>
  <mergeCells count="29">
    <mergeCell ref="A30:B30"/>
    <mergeCell ref="A31:B31"/>
    <mergeCell ref="F35:G35"/>
    <mergeCell ref="C36:D36"/>
    <mergeCell ref="F36:G3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3:I3"/>
    <mergeCell ref="A6:C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</mergeCells>
  <pageMargins left="0.25" right="0.25" top="0.75" bottom="0.75" header="0.3" footer="0.3"/>
  <pageSetup paperSize="9" scale="71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view="pageBreakPreview" zoomScaleNormal="100" zoomScaleSheetLayoutView="100" workbookViewId="0">
      <selection activeCell="F20" sqref="F20"/>
    </sheetView>
  </sheetViews>
  <sheetFormatPr defaultRowHeight="15"/>
  <cols>
    <col min="1" max="1" width="42.7109375" customWidth="1"/>
    <col min="2" max="2" width="5.7109375" customWidth="1"/>
    <col min="3" max="4" width="19.7109375" customWidth="1"/>
    <col min="5" max="7" width="19.140625" customWidth="1"/>
  </cols>
  <sheetData>
    <row r="1" spans="1:7" ht="23.25">
      <c r="A1" s="1" t="s">
        <v>0</v>
      </c>
    </row>
    <row r="3" spans="1:7" ht="18.75">
      <c r="A3" s="1011" t="s">
        <v>1</v>
      </c>
      <c r="B3" s="1011"/>
      <c r="C3" s="1011"/>
      <c r="D3" s="1011"/>
      <c r="E3" s="1011"/>
      <c r="F3" s="1011"/>
      <c r="G3" s="1011"/>
    </row>
    <row r="4" spans="1:7">
      <c r="A4" t="s">
        <v>2</v>
      </c>
    </row>
    <row r="6" spans="1:7">
      <c r="A6" s="1107" t="s">
        <v>214</v>
      </c>
      <c r="B6" s="1107"/>
      <c r="C6" s="1107"/>
      <c r="D6" s="1048"/>
      <c r="E6" s="1048"/>
    </row>
    <row r="7" spans="1:7" ht="15.75" thickBot="1">
      <c r="A7" s="173"/>
      <c r="B7" s="173"/>
      <c r="C7" s="173"/>
      <c r="E7" s="29"/>
    </row>
    <row r="8" spans="1:7" ht="15.75" thickBot="1">
      <c r="A8" s="1186" t="s">
        <v>215</v>
      </c>
      <c r="B8" s="1187"/>
      <c r="C8" s="295" t="s">
        <v>15</v>
      </c>
      <c r="D8" s="221" t="s">
        <v>118</v>
      </c>
      <c r="E8" s="29"/>
    </row>
    <row r="9" spans="1:7">
      <c r="A9" s="1188" t="s">
        <v>216</v>
      </c>
      <c r="B9" s="1189"/>
      <c r="C9" s="185">
        <f>SUM(C10:C16)</f>
        <v>0</v>
      </c>
      <c r="D9" s="185">
        <f>SUM(D10:D16)</f>
        <v>0</v>
      </c>
      <c r="E9" s="29"/>
    </row>
    <row r="10" spans="1:7">
      <c r="A10" s="1190" t="s">
        <v>217</v>
      </c>
      <c r="B10" s="1191"/>
      <c r="C10" s="296">
        <f>SUM('[22]P163:DBFO'!C10)</f>
        <v>0</v>
      </c>
      <c r="D10" s="297">
        <f>SUM('[22]P163:DBFO'!D10)</f>
        <v>0</v>
      </c>
      <c r="E10" s="29"/>
    </row>
    <row r="11" spans="1:7">
      <c r="A11" s="1190" t="s">
        <v>218</v>
      </c>
      <c r="B11" s="1191"/>
      <c r="C11" s="296">
        <f>SUM('[22]P163:DBFO'!C11)</f>
        <v>0</v>
      </c>
      <c r="D11" s="297">
        <f>SUM('[22]P163:DBFO'!D11)</f>
        <v>0</v>
      </c>
      <c r="E11" s="29"/>
    </row>
    <row r="12" spans="1:7" ht="30" customHeight="1">
      <c r="A12" s="1115" t="s">
        <v>219</v>
      </c>
      <c r="B12" s="1192"/>
      <c r="C12" s="296">
        <f>SUM('[22]P163:DBFO'!C12)</f>
        <v>0</v>
      </c>
      <c r="D12" s="297">
        <f>SUM('[22]P163:DBFO'!D12)</f>
        <v>0</v>
      </c>
      <c r="E12" s="29"/>
    </row>
    <row r="13" spans="1:7">
      <c r="A13" s="1115" t="s">
        <v>220</v>
      </c>
      <c r="B13" s="1192"/>
      <c r="C13" s="296">
        <f>SUM('[22]P163:DBFO'!C13)</f>
        <v>0</v>
      </c>
      <c r="D13" s="297">
        <f>SUM('[22]P163:DBFO'!D13)</f>
        <v>0</v>
      </c>
      <c r="E13" s="29"/>
    </row>
    <row r="14" spans="1:7">
      <c r="A14" s="1115" t="s">
        <v>221</v>
      </c>
      <c r="B14" s="1192"/>
      <c r="C14" s="296">
        <f>SUM('[22]P163:DBFO'!C14)</f>
        <v>0</v>
      </c>
      <c r="D14" s="297">
        <f>SUM('[22]P163:DBFO'!D14)</f>
        <v>0</v>
      </c>
      <c r="E14" s="29"/>
    </row>
    <row r="15" spans="1:7" ht="15.75" customHeight="1">
      <c r="A15" s="1115" t="s">
        <v>222</v>
      </c>
      <c r="B15" s="1192"/>
      <c r="C15" s="296">
        <f>SUM('[22]P163:DBFO'!C15)</f>
        <v>0</v>
      </c>
      <c r="D15" s="297">
        <f>SUM('[22]P163:DBFO'!D15)</f>
        <v>0</v>
      </c>
      <c r="E15" s="29"/>
    </row>
    <row r="16" spans="1:7">
      <c r="A16" s="1115" t="s">
        <v>148</v>
      </c>
      <c r="B16" s="1192"/>
      <c r="C16" s="296">
        <f>SUM('[22]P163:DBFO'!C16)</f>
        <v>0</v>
      </c>
      <c r="D16" s="297">
        <f>SUM('[22]P163:DBFO'!D16)</f>
        <v>0</v>
      </c>
      <c r="E16" s="29"/>
    </row>
    <row r="17" spans="1:7">
      <c r="A17" s="1184" t="s">
        <v>223</v>
      </c>
      <c r="B17" s="1185"/>
      <c r="C17" s="185">
        <f>C18+C19+C21</f>
        <v>0</v>
      </c>
      <c r="D17" s="298">
        <f>D18+D19+D21</f>
        <v>0</v>
      </c>
      <c r="E17" s="29"/>
    </row>
    <row r="18" spans="1:7">
      <c r="A18" s="1194" t="s">
        <v>224</v>
      </c>
      <c r="B18" s="1195"/>
      <c r="C18" s="299">
        <f>SUM('[22]P163:DBFO'!C18)</f>
        <v>0</v>
      </c>
      <c r="D18" s="300">
        <f>SUM('[22]P163:DBFO'!D18)</f>
        <v>0</v>
      </c>
      <c r="E18" s="29"/>
    </row>
    <row r="19" spans="1:7">
      <c r="A19" s="1194" t="s">
        <v>225</v>
      </c>
      <c r="B19" s="1195"/>
      <c r="C19" s="299">
        <f>SUM('[22]P163:DBFO'!C19)</f>
        <v>0</v>
      </c>
      <c r="D19" s="300">
        <f>SUM('[22]P163:DBFO'!D19)</f>
        <v>0</v>
      </c>
      <c r="E19" s="29"/>
    </row>
    <row r="20" spans="1:7">
      <c r="A20" s="1194" t="s">
        <v>226</v>
      </c>
      <c r="B20" s="1195"/>
      <c r="C20" s="299">
        <f>SUM('[22]P163:DBFO'!C20)</f>
        <v>0</v>
      </c>
      <c r="D20" s="300">
        <f>SUM('[22]P163:DBFO'!D20)</f>
        <v>0</v>
      </c>
      <c r="E20" s="29"/>
    </row>
    <row r="21" spans="1:7" ht="15.75" thickBot="1">
      <c r="A21" s="1196" t="s">
        <v>148</v>
      </c>
      <c r="B21" s="1197"/>
      <c r="C21" s="299">
        <f>SUM('[22]P163:DBFO'!C21)</f>
        <v>0</v>
      </c>
      <c r="D21" s="300">
        <f>SUM('[22]P163:DBFO'!D21)</f>
        <v>0</v>
      </c>
      <c r="E21" s="29"/>
    </row>
    <row r="22" spans="1:7" ht="15.75" thickBot="1">
      <c r="A22" s="1182" t="s">
        <v>13</v>
      </c>
      <c r="B22" s="1183"/>
      <c r="C22" s="301">
        <f>C9+C17</f>
        <v>0</v>
      </c>
      <c r="D22" s="301">
        <f>D9+D17</f>
        <v>0</v>
      </c>
      <c r="E22" s="29"/>
    </row>
    <row r="23" spans="1:7">
      <c r="D23" s="126"/>
      <c r="E23" s="82"/>
    </row>
    <row r="26" spans="1:7">
      <c r="A26" s="24" t="s">
        <v>29</v>
      </c>
      <c r="B26" s="24"/>
      <c r="C26" s="1198" t="s">
        <v>30</v>
      </c>
      <c r="D26" s="1004"/>
      <c r="E26" s="24" t="s">
        <v>176</v>
      </c>
      <c r="F26" s="1004"/>
      <c r="G26" s="1004"/>
    </row>
    <row r="27" spans="1:7">
      <c r="A27" s="24" t="s">
        <v>32</v>
      </c>
      <c r="B27" s="25"/>
      <c r="C27" s="1193" t="s">
        <v>33</v>
      </c>
      <c r="D27" s="1005"/>
      <c r="E27" s="24" t="s">
        <v>34</v>
      </c>
      <c r="F27" s="1004"/>
      <c r="G27" s="1004"/>
    </row>
  </sheetData>
  <mergeCells count="21">
    <mergeCell ref="F26:G26"/>
    <mergeCell ref="C27:D27"/>
    <mergeCell ref="F27:G27"/>
    <mergeCell ref="A18:B18"/>
    <mergeCell ref="A19:B19"/>
    <mergeCell ref="A20:B20"/>
    <mergeCell ref="A21:B21"/>
    <mergeCell ref="A22:B22"/>
    <mergeCell ref="C26:D26"/>
    <mergeCell ref="A17:B17"/>
    <mergeCell ref="A3:G3"/>
    <mergeCell ref="A6:E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</mergeCells>
  <pageMargins left="0.25" right="0.25" top="0.75" bottom="0.75" header="0.3" footer="0.3"/>
  <pageSetup paperSize="9" scale="98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view="pageBreakPreview" zoomScaleNormal="100" zoomScaleSheetLayoutView="100" workbookViewId="0">
      <selection activeCell="H28" sqref="H28"/>
    </sheetView>
  </sheetViews>
  <sheetFormatPr defaultRowHeight="15"/>
  <cols>
    <col min="1" max="1" width="40.7109375" customWidth="1"/>
    <col min="2" max="2" width="5.7109375" customWidth="1"/>
    <col min="3" max="4" width="20.7109375" customWidth="1"/>
    <col min="5" max="7" width="19.140625" customWidth="1"/>
    <col min="8" max="8" width="14.140625" customWidth="1"/>
  </cols>
  <sheetData>
    <row r="1" spans="1:9" ht="23.25">
      <c r="A1" s="1" t="s">
        <v>0</v>
      </c>
    </row>
    <row r="3" spans="1:9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9">
      <c r="A4" t="s">
        <v>2</v>
      </c>
    </row>
    <row r="6" spans="1:9" ht="30" customHeight="1">
      <c r="A6" s="1073" t="s">
        <v>227</v>
      </c>
      <c r="B6" s="1199"/>
      <c r="C6" s="1199"/>
      <c r="D6" s="1199"/>
      <c r="E6" s="82"/>
    </row>
    <row r="7" spans="1:9" ht="15.75" thickBot="1">
      <c r="A7" s="253"/>
      <c r="B7" s="302"/>
      <c r="C7" s="253"/>
      <c r="D7" s="253"/>
    </row>
    <row r="8" spans="1:9" ht="15.75" thickBot="1">
      <c r="A8" s="1200"/>
      <c r="B8" s="1201"/>
      <c r="C8" s="303" t="s">
        <v>38</v>
      </c>
      <c r="D8" s="233" t="s">
        <v>22</v>
      </c>
    </row>
    <row r="9" spans="1:9" ht="15.75" thickBot="1">
      <c r="A9" s="1202" t="s">
        <v>228</v>
      </c>
      <c r="B9" s="1203"/>
      <c r="C9" s="260">
        <f>SUM('[23]P163:DBFO'!C9)</f>
        <v>0</v>
      </c>
      <c r="D9" s="226">
        <f>SUM('[23]P163:DBFO'!D9)</f>
        <v>0</v>
      </c>
      <c r="E9" s="24"/>
      <c r="F9" s="1004"/>
      <c r="G9" s="1004"/>
    </row>
    <row r="10" spans="1:9" ht="15.75" thickBot="1">
      <c r="A10" s="1172" t="s">
        <v>110</v>
      </c>
      <c r="B10" s="1173"/>
      <c r="C10" s="274">
        <f>SUM(C9:C9)</f>
        <v>0</v>
      </c>
      <c r="D10" s="274">
        <f>SUM(D9:D9)</f>
        <v>0</v>
      </c>
      <c r="E10" s="24"/>
      <c r="F10" s="1004"/>
      <c r="G10" s="1004"/>
    </row>
    <row r="11" spans="1:9">
      <c r="D11" s="126"/>
    </row>
    <row r="14" spans="1:9" ht="14.25" customHeight="1">
      <c r="A14" s="24" t="s">
        <v>29</v>
      </c>
      <c r="B14" s="24"/>
      <c r="C14" t="s">
        <v>30</v>
      </c>
      <c r="D14" s="73"/>
      <c r="F14" s="1004" t="s">
        <v>31</v>
      </c>
      <c r="G14" s="1004"/>
    </row>
    <row r="15" spans="1:9">
      <c r="A15" s="24" t="s">
        <v>32</v>
      </c>
      <c r="B15" s="25"/>
      <c r="C15" s="1004" t="s">
        <v>33</v>
      </c>
      <c r="D15" s="1004"/>
      <c r="F15" s="1004" t="s">
        <v>34</v>
      </c>
      <c r="G15" s="1004"/>
    </row>
  </sheetData>
  <mergeCells count="10">
    <mergeCell ref="F14:G14"/>
    <mergeCell ref="C15:D15"/>
    <mergeCell ref="F15:G15"/>
    <mergeCell ref="A3:I3"/>
    <mergeCell ref="A6:D6"/>
    <mergeCell ref="A8:B8"/>
    <mergeCell ref="A9:B9"/>
    <mergeCell ref="F9:G9"/>
    <mergeCell ref="A10:B10"/>
    <mergeCell ref="F10:G10"/>
  </mergeCells>
  <pageMargins left="0.25" right="0.25" top="0.75" bottom="0.75" header="0.3" footer="0.3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view="pageLayout" topLeftCell="A10" zoomScaleNormal="100" workbookViewId="0">
      <selection activeCell="A2" sqref="A2:B2"/>
    </sheetView>
  </sheetViews>
  <sheetFormatPr defaultRowHeight="15"/>
  <cols>
    <col min="1" max="1" width="9.140625" style="662"/>
    <col min="2" max="2" width="22.42578125" style="662" customWidth="1"/>
    <col min="3" max="7" width="19.42578125" style="662" customWidth="1"/>
    <col min="8" max="8" width="14.5703125" style="662" customWidth="1"/>
    <col min="9" max="9" width="15.42578125" style="662" customWidth="1"/>
    <col min="10" max="10" width="22.42578125" style="662" customWidth="1"/>
    <col min="11" max="16384" width="9.140625" style="662"/>
  </cols>
  <sheetData>
    <row r="1" spans="1:12">
      <c r="A1" s="657"/>
      <c r="B1" s="658"/>
      <c r="C1" s="658"/>
      <c r="D1" s="658"/>
      <c r="E1" s="658"/>
      <c r="F1" s="659"/>
      <c r="G1" s="660"/>
      <c r="H1" s="661" t="s">
        <v>572</v>
      </c>
      <c r="I1" s="658"/>
      <c r="J1" s="658"/>
      <c r="K1" s="658"/>
      <c r="L1" s="658"/>
    </row>
    <row r="2" spans="1:12" ht="15" customHeight="1">
      <c r="A2" s="907" t="s">
        <v>0</v>
      </c>
      <c r="B2" s="907"/>
      <c r="C2" s="907"/>
      <c r="D2" s="907"/>
      <c r="E2" s="658"/>
      <c r="F2" s="658"/>
      <c r="G2" s="658"/>
      <c r="H2" s="908" t="s">
        <v>573</v>
      </c>
      <c r="I2" s="908"/>
      <c r="J2" s="663"/>
      <c r="K2" s="663"/>
      <c r="L2" s="658"/>
    </row>
    <row r="3" spans="1:12">
      <c r="A3" s="664" t="s">
        <v>514</v>
      </c>
      <c r="B3" s="664"/>
      <c r="C3" s="665"/>
      <c r="D3" s="665"/>
      <c r="E3" s="665"/>
      <c r="F3" s="665"/>
      <c r="G3" s="666"/>
      <c r="H3" s="908"/>
      <c r="I3" s="908"/>
      <c r="J3" s="666"/>
      <c r="K3" s="666"/>
      <c r="L3" s="666"/>
    </row>
    <row r="4" spans="1:12">
      <c r="A4" s="667" t="s">
        <v>516</v>
      </c>
      <c r="B4" s="667"/>
      <c r="C4" s="668"/>
      <c r="D4" s="668"/>
      <c r="E4" s="668"/>
      <c r="F4" s="668"/>
      <c r="G4" s="669"/>
      <c r="H4" s="908"/>
      <c r="I4" s="908"/>
      <c r="J4" s="669"/>
      <c r="K4" s="669"/>
      <c r="L4" s="669"/>
    </row>
    <row r="5" spans="1:12">
      <c r="A5" s="667" t="s">
        <v>518</v>
      </c>
      <c r="B5" s="667"/>
      <c r="C5" s="668"/>
      <c r="D5" s="668"/>
      <c r="E5" s="668"/>
      <c r="F5" s="668"/>
      <c r="G5" s="669"/>
      <c r="H5" s="908"/>
      <c r="I5" s="908"/>
      <c r="J5" s="669"/>
      <c r="K5" s="669"/>
      <c r="L5" s="669"/>
    </row>
    <row r="6" spans="1:12" ht="18.75" customHeight="1">
      <c r="A6" s="909" t="s">
        <v>574</v>
      </c>
      <c r="B6" s="909"/>
      <c r="C6" s="909"/>
      <c r="D6" s="909"/>
      <c r="E6" s="909"/>
      <c r="F6" s="909"/>
      <c r="G6" s="909"/>
      <c r="H6" s="909"/>
      <c r="I6" s="909"/>
      <c r="J6" s="669"/>
      <c r="K6" s="669"/>
      <c r="L6" s="669"/>
    </row>
    <row r="7" spans="1:12" ht="15.75" thickBot="1">
      <c r="A7" s="670"/>
      <c r="B7" s="670"/>
      <c r="C7" s="670"/>
      <c r="D7" s="670"/>
      <c r="E7" s="670"/>
      <c r="F7" s="670"/>
      <c r="G7" s="670"/>
      <c r="H7" s="670"/>
      <c r="I7" s="670"/>
      <c r="J7" s="669"/>
      <c r="K7" s="669"/>
      <c r="L7" s="669"/>
    </row>
    <row r="8" spans="1:12" ht="30.75" thickBot="1">
      <c r="A8" s="671" t="s">
        <v>520</v>
      </c>
      <c r="B8" s="672" t="s">
        <v>575</v>
      </c>
      <c r="C8" s="671" t="s">
        <v>409</v>
      </c>
      <c r="D8" s="671" t="s">
        <v>409</v>
      </c>
      <c r="E8" s="671" t="s">
        <v>409</v>
      </c>
      <c r="F8" s="671" t="s">
        <v>409</v>
      </c>
      <c r="G8" s="671" t="s">
        <v>409</v>
      </c>
      <c r="H8" s="673" t="s">
        <v>576</v>
      </c>
      <c r="I8" s="671" t="s">
        <v>577</v>
      </c>
      <c r="J8" s="672" t="s">
        <v>578</v>
      </c>
      <c r="K8" s="674"/>
      <c r="L8" s="674"/>
    </row>
    <row r="9" spans="1:12" ht="15.75" thickBot="1">
      <c r="A9" s="675"/>
      <c r="B9" s="676"/>
      <c r="C9" s="674">
        <v>1</v>
      </c>
      <c r="D9" s="677">
        <v>2</v>
      </c>
      <c r="E9" s="674">
        <v>3</v>
      </c>
      <c r="F9" s="677">
        <v>4</v>
      </c>
      <c r="G9" s="677">
        <v>5</v>
      </c>
      <c r="H9" s="674" t="s">
        <v>579</v>
      </c>
      <c r="I9" s="677" t="s">
        <v>580</v>
      </c>
      <c r="J9" s="678"/>
      <c r="K9" s="679"/>
      <c r="L9" s="679"/>
    </row>
    <row r="10" spans="1:12" ht="15.75" thickBot="1">
      <c r="A10" s="680"/>
      <c r="B10" s="681" t="s">
        <v>538</v>
      </c>
      <c r="C10" s="682">
        <f>C11+C12</f>
        <v>0</v>
      </c>
      <c r="D10" s="682">
        <f t="shared" ref="D10:J10" si="0">D11+D12</f>
        <v>0</v>
      </c>
      <c r="E10" s="682">
        <f t="shared" si="0"/>
        <v>0</v>
      </c>
      <c r="F10" s="682">
        <f t="shared" si="0"/>
        <v>0</v>
      </c>
      <c r="G10" s="682">
        <f t="shared" si="0"/>
        <v>0</v>
      </c>
      <c r="H10" s="682">
        <f t="shared" si="0"/>
        <v>0</v>
      </c>
      <c r="I10" s="682">
        <f t="shared" si="0"/>
        <v>0</v>
      </c>
      <c r="J10" s="682">
        <f t="shared" si="0"/>
        <v>0</v>
      </c>
      <c r="K10" s="679"/>
      <c r="L10" s="679"/>
    </row>
    <row r="11" spans="1:12" ht="30.75" thickBot="1">
      <c r="A11" s="683" t="s">
        <v>581</v>
      </c>
      <c r="B11" s="684" t="s">
        <v>68</v>
      </c>
      <c r="C11" s="685"/>
      <c r="D11" s="686"/>
      <c r="E11" s="687"/>
      <c r="F11" s="688"/>
      <c r="G11" s="687"/>
      <c r="H11" s="688"/>
      <c r="I11" s="687"/>
      <c r="J11" s="689">
        <f>SUM(C11:I11)</f>
        <v>0</v>
      </c>
      <c r="K11" s="679"/>
      <c r="L11" s="679"/>
    </row>
    <row r="12" spans="1:12" ht="30.75" thickBot="1">
      <c r="A12" s="683" t="s">
        <v>582</v>
      </c>
      <c r="B12" s="684" t="s">
        <v>107</v>
      </c>
      <c r="C12" s="685">
        <f>C13</f>
        <v>0</v>
      </c>
      <c r="D12" s="685">
        <f t="shared" ref="D12:J12" si="1">D13</f>
        <v>0</v>
      </c>
      <c r="E12" s="685">
        <f t="shared" si="1"/>
        <v>0</v>
      </c>
      <c r="F12" s="685">
        <f t="shared" si="1"/>
        <v>0</v>
      </c>
      <c r="G12" s="685">
        <f t="shared" si="1"/>
        <v>0</v>
      </c>
      <c r="H12" s="685">
        <f t="shared" si="1"/>
        <v>0</v>
      </c>
      <c r="I12" s="685">
        <f t="shared" si="1"/>
        <v>0</v>
      </c>
      <c r="J12" s="685">
        <f t="shared" si="1"/>
        <v>0</v>
      </c>
      <c r="K12" s="679"/>
      <c r="L12" s="679"/>
    </row>
    <row r="13" spans="1:12" ht="15.75" thickBot="1">
      <c r="A13" s="690" t="s">
        <v>548</v>
      </c>
      <c r="B13" s="691" t="s">
        <v>547</v>
      </c>
      <c r="C13" s="692"/>
      <c r="D13" s="693"/>
      <c r="E13" s="694"/>
      <c r="F13" s="693"/>
      <c r="G13" s="694"/>
      <c r="H13" s="693"/>
      <c r="I13" s="694"/>
      <c r="J13" s="695">
        <f>SUM(C13:I13)</f>
        <v>0</v>
      </c>
      <c r="K13" s="696"/>
      <c r="L13" s="696"/>
    </row>
    <row r="14" spans="1:12">
      <c r="A14" s="697"/>
      <c r="B14" s="698" t="s">
        <v>60</v>
      </c>
      <c r="C14" s="699"/>
      <c r="D14" s="700"/>
      <c r="E14" s="701"/>
      <c r="F14" s="700"/>
      <c r="G14" s="701"/>
      <c r="H14" s="700"/>
      <c r="I14" s="701"/>
      <c r="J14" s="702"/>
      <c r="K14" s="669"/>
      <c r="L14" s="669"/>
    </row>
    <row r="15" spans="1:12" ht="30">
      <c r="A15" s="703" t="s">
        <v>549</v>
      </c>
      <c r="B15" s="698" t="s">
        <v>542</v>
      </c>
      <c r="C15" s="704"/>
      <c r="D15" s="700"/>
      <c r="E15" s="701"/>
      <c r="F15" s="700"/>
      <c r="G15" s="701"/>
      <c r="H15" s="700"/>
      <c r="I15" s="701"/>
      <c r="J15" s="702">
        <f>SUM(C15:I15)</f>
        <v>0</v>
      </c>
      <c r="K15" s="669"/>
      <c r="L15" s="669"/>
    </row>
    <row r="16" spans="1:12" ht="30.75" thickBot="1">
      <c r="A16" s="705" t="s">
        <v>550</v>
      </c>
      <c r="B16" s="706" t="s">
        <v>544</v>
      </c>
      <c r="C16" s="707"/>
      <c r="D16" s="708"/>
      <c r="E16" s="709"/>
      <c r="F16" s="708"/>
      <c r="G16" s="709"/>
      <c r="H16" s="708"/>
      <c r="I16" s="709"/>
      <c r="J16" s="702">
        <f>SUM(C16:I16)</f>
        <v>0</v>
      </c>
      <c r="K16" s="669"/>
      <c r="L16" s="669"/>
    </row>
    <row r="17" spans="1:12" ht="45.75" thickBot="1">
      <c r="A17" s="683" t="s">
        <v>583</v>
      </c>
      <c r="B17" s="684" t="s">
        <v>584</v>
      </c>
      <c r="C17" s="685"/>
      <c r="D17" s="686"/>
      <c r="E17" s="687"/>
      <c r="F17" s="688"/>
      <c r="G17" s="687"/>
      <c r="H17" s="688"/>
      <c r="I17" s="687"/>
      <c r="J17" s="682">
        <f>J18+J19</f>
        <v>0</v>
      </c>
      <c r="K17" s="679"/>
      <c r="L17" s="679"/>
    </row>
    <row r="18" spans="1:12">
      <c r="A18" s="710"/>
      <c r="B18" s="710"/>
      <c r="C18" s="710"/>
      <c r="D18" s="710"/>
      <c r="E18" s="710"/>
      <c r="F18" s="669"/>
      <c r="G18" s="669"/>
      <c r="H18" s="711"/>
      <c r="I18" s="669"/>
      <c r="J18" s="669"/>
      <c r="K18" s="669"/>
      <c r="L18" s="669"/>
    </row>
    <row r="19" spans="1:12">
      <c r="A19" s="712" t="s">
        <v>585</v>
      </c>
      <c r="B19" s="712"/>
      <c r="C19" s="712"/>
      <c r="D19" s="712"/>
      <c r="E19" s="712"/>
      <c r="F19" s="713"/>
      <c r="G19" s="714"/>
      <c r="H19" s="715"/>
      <c r="I19" s="669"/>
      <c r="J19" s="669"/>
      <c r="K19" s="669"/>
      <c r="L19" s="669"/>
    </row>
    <row r="20" spans="1:12">
      <c r="A20" s="712" t="s">
        <v>586</v>
      </c>
      <c r="B20" s="712"/>
      <c r="C20" s="712"/>
      <c r="D20" s="712"/>
      <c r="E20" s="712"/>
      <c r="F20" s="658"/>
      <c r="G20" s="658"/>
      <c r="H20" s="658"/>
      <c r="I20" s="669"/>
      <c r="J20" s="669"/>
      <c r="K20" s="669"/>
      <c r="L20" s="669"/>
    </row>
    <row r="21" spans="1:12">
      <c r="A21" s="712" t="s">
        <v>568</v>
      </c>
      <c r="B21" s="712"/>
      <c r="C21" s="712"/>
      <c r="D21" s="712"/>
      <c r="E21" s="712"/>
      <c r="F21" s="713"/>
      <c r="G21" s="714"/>
      <c r="H21" s="715"/>
      <c r="I21" s="669"/>
      <c r="J21" s="669"/>
      <c r="K21" s="669"/>
      <c r="L21" s="669"/>
    </row>
    <row r="22" spans="1:12">
      <c r="A22" s="712" t="s">
        <v>569</v>
      </c>
      <c r="B22" s="712"/>
      <c r="C22" s="712"/>
      <c r="D22" s="712"/>
      <c r="E22" s="712"/>
      <c r="F22" s="713"/>
      <c r="G22" s="714"/>
      <c r="H22" s="715"/>
      <c r="I22" s="669"/>
      <c r="J22" s="669"/>
      <c r="K22" s="669"/>
      <c r="L22" s="669"/>
    </row>
    <row r="23" spans="1:12">
      <c r="A23" s="712" t="s">
        <v>570</v>
      </c>
      <c r="B23" s="712"/>
      <c r="C23" s="712"/>
      <c r="D23" s="712"/>
      <c r="E23" s="712"/>
      <c r="F23" s="713"/>
      <c r="G23" s="714"/>
      <c r="H23" s="715"/>
      <c r="I23" s="669"/>
      <c r="J23" s="669"/>
      <c r="K23" s="669"/>
      <c r="L23" s="669"/>
    </row>
    <row r="24" spans="1:12">
      <c r="A24" s="710"/>
      <c r="B24" s="710"/>
      <c r="C24" s="710"/>
      <c r="D24" s="710"/>
      <c r="E24" s="710"/>
      <c r="F24" s="669"/>
      <c r="G24" s="669"/>
      <c r="H24" s="711"/>
      <c r="I24" s="669"/>
      <c r="J24" s="669"/>
      <c r="K24" s="669"/>
      <c r="L24" s="669"/>
    </row>
    <row r="25" spans="1:12">
      <c r="A25" s="710"/>
      <c r="B25" s="710"/>
      <c r="C25" s="710"/>
      <c r="D25" s="710"/>
      <c r="E25" s="710"/>
      <c r="F25" s="669"/>
      <c r="G25" s="669"/>
      <c r="H25" s="711"/>
      <c r="I25" s="669"/>
      <c r="J25" s="669"/>
      <c r="K25" s="669"/>
      <c r="L25" s="669"/>
    </row>
    <row r="26" spans="1:12">
      <c r="A26" s="716" t="s">
        <v>552</v>
      </c>
      <c r="B26" s="669"/>
      <c r="C26" s="669"/>
      <c r="D26" s="669"/>
      <c r="E26" s="716" t="s">
        <v>30</v>
      </c>
      <c r="F26" s="716"/>
      <c r="G26" s="669"/>
      <c r="H26" s="906"/>
      <c r="I26" s="906"/>
      <c r="J26" s="669"/>
      <c r="K26" s="669"/>
      <c r="L26" s="669"/>
    </row>
    <row r="27" spans="1:12">
      <c r="A27" s="717" t="s">
        <v>259</v>
      </c>
      <c r="B27" s="669"/>
      <c r="C27" s="669"/>
      <c r="D27" s="669"/>
      <c r="E27" s="716" t="s">
        <v>177</v>
      </c>
      <c r="F27" s="716"/>
      <c r="G27" s="669"/>
      <c r="H27" s="906"/>
      <c r="I27" s="906"/>
      <c r="J27" s="669"/>
      <c r="K27" s="669"/>
      <c r="L27" s="669"/>
    </row>
  </sheetData>
  <mergeCells count="6">
    <mergeCell ref="H27:I27"/>
    <mergeCell ref="A2:B2"/>
    <mergeCell ref="C2:D2"/>
    <mergeCell ref="H2:I5"/>
    <mergeCell ref="A6:I6"/>
    <mergeCell ref="H26:I26"/>
  </mergeCells>
  <pageMargins left="0.7" right="0.7" top="0.75" bottom="0.75" header="0.3" footer="0.3"/>
  <pageSetup paperSize="9" scale="72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view="pageBreakPreview" zoomScaleNormal="100" zoomScaleSheetLayoutView="100" workbookViewId="0">
      <selection activeCell="H23" sqref="H23"/>
    </sheetView>
  </sheetViews>
  <sheetFormatPr defaultRowHeight="15"/>
  <cols>
    <col min="1" max="1" width="42.7109375" style="89" customWidth="1"/>
    <col min="2" max="2" width="4.7109375" style="89" customWidth="1"/>
    <col min="3" max="4" width="19.7109375" style="89" customWidth="1"/>
    <col min="5" max="7" width="19.140625" style="89" customWidth="1"/>
    <col min="8" max="8" width="14.140625" style="89" customWidth="1"/>
    <col min="9" max="16384" width="9.140625" style="89"/>
  </cols>
  <sheetData>
    <row r="1" spans="1:9" ht="23.25">
      <c r="A1" s="1" t="s">
        <v>0</v>
      </c>
    </row>
    <row r="3" spans="1:9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9">
      <c r="A4" s="89" t="s">
        <v>2</v>
      </c>
    </row>
    <row r="6" spans="1:9" ht="30" customHeight="1">
      <c r="A6" s="1073" t="s">
        <v>229</v>
      </c>
      <c r="B6" s="1199"/>
      <c r="C6" s="1199"/>
      <c r="D6" s="1199"/>
      <c r="E6" s="1048"/>
    </row>
    <row r="7" spans="1:9" ht="15.75" thickBot="1">
      <c r="A7" s="253"/>
      <c r="B7" s="253"/>
      <c r="C7" s="253"/>
      <c r="D7" s="253"/>
    </row>
    <row r="8" spans="1:9" ht="26.25" thickBot="1">
      <c r="A8" s="1134" t="s">
        <v>40</v>
      </c>
      <c r="B8" s="1145"/>
      <c r="C8" s="136" t="s">
        <v>230</v>
      </c>
      <c r="D8" s="136" t="s">
        <v>231</v>
      </c>
    </row>
    <row r="9" spans="1:9" ht="15.75" thickBot="1">
      <c r="A9" s="1205" t="s">
        <v>232</v>
      </c>
      <c r="B9" s="1171"/>
      <c r="C9" s="312">
        <f>SUM('[24]P163:DBFO'!C9)</f>
        <v>2766707.27</v>
      </c>
      <c r="D9" s="313">
        <f>SUM('[24]P163:DBFO'!D9)</f>
        <v>2646085.7399999998</v>
      </c>
      <c r="F9" s="1004"/>
      <c r="G9" s="1004"/>
    </row>
    <row r="10" spans="1:9">
      <c r="C10" s="314"/>
      <c r="D10" s="126"/>
    </row>
    <row r="11" spans="1:9" ht="30" customHeight="1">
      <c r="A11" s="1206" t="s">
        <v>233</v>
      </c>
      <c r="B11" s="1207"/>
      <c r="C11" s="1207"/>
      <c r="D11" s="1208"/>
      <c r="E11" s="1208"/>
    </row>
    <row r="12" spans="1:9">
      <c r="A12" s="315"/>
      <c r="B12" s="316"/>
      <c r="C12" s="316"/>
      <c r="D12" s="317"/>
      <c r="E12" s="317"/>
    </row>
    <row r="14" spans="1:9" ht="14.25" customHeight="1">
      <c r="A14" s="26" t="s">
        <v>29</v>
      </c>
      <c r="B14" s="26"/>
      <c r="C14" s="1204">
        <v>44651</v>
      </c>
      <c r="D14" s="1204"/>
      <c r="E14" s="318"/>
      <c r="F14" s="319"/>
      <c r="G14" s="26"/>
    </row>
    <row r="15" spans="1:9">
      <c r="A15" s="26" t="s">
        <v>32</v>
      </c>
      <c r="B15" s="27"/>
      <c r="C15" s="1004" t="s">
        <v>33</v>
      </c>
      <c r="D15" s="1004"/>
      <c r="F15" s="1004" t="s">
        <v>34</v>
      </c>
      <c r="G15" s="1004"/>
    </row>
  </sheetData>
  <mergeCells count="9">
    <mergeCell ref="C14:D14"/>
    <mergeCell ref="C15:D15"/>
    <mergeCell ref="F15:G15"/>
    <mergeCell ref="A3:I3"/>
    <mergeCell ref="A6:E6"/>
    <mergeCell ref="A8:B8"/>
    <mergeCell ref="A9:B9"/>
    <mergeCell ref="F9:G9"/>
    <mergeCell ref="A11:E11"/>
  </mergeCells>
  <pageMargins left="0.25" right="0.25" top="0.75" bottom="0.75" header="0.3" footer="0.3"/>
  <pageSetup paperSize="9" scale="8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opLeftCell="A4" workbookViewId="0">
      <selection activeCell="N13" sqref="N13"/>
    </sheetView>
  </sheetViews>
  <sheetFormatPr defaultRowHeight="15"/>
  <cols>
    <col min="1" max="1" width="47.85546875" style="89" customWidth="1"/>
    <col min="2" max="4" width="19.140625" style="89" customWidth="1"/>
    <col min="5" max="6" width="19.140625" style="89" hidden="1" customWidth="1"/>
    <col min="7" max="7" width="21.42578125" style="89" customWidth="1"/>
    <col min="8" max="8" width="14.140625" style="89" customWidth="1"/>
    <col min="9" max="10" width="9.140625" style="89"/>
    <col min="11" max="11" width="10.42578125" style="89" bestFit="1" customWidth="1"/>
    <col min="12" max="16384" width="9.140625" style="89"/>
  </cols>
  <sheetData>
    <row r="1" spans="1:11" ht="15.75">
      <c r="A1" s="320" t="s">
        <v>0</v>
      </c>
    </row>
    <row r="3" spans="1:11" ht="18.75">
      <c r="A3" s="1209" t="s">
        <v>76</v>
      </c>
      <c r="B3" s="1209"/>
      <c r="C3" s="1209"/>
      <c r="D3" s="1209"/>
      <c r="E3" s="1209"/>
      <c r="F3" s="1209"/>
      <c r="G3" s="1209"/>
      <c r="H3" s="1209"/>
      <c r="I3" s="1209"/>
    </row>
    <row r="4" spans="1:11">
      <c r="A4" s="89" t="s">
        <v>2</v>
      </c>
    </row>
    <row r="6" spans="1:11" ht="15" customHeight="1">
      <c r="A6" s="1210" t="s">
        <v>234</v>
      </c>
      <c r="B6" s="1210"/>
      <c r="C6" s="1210"/>
      <c r="D6" s="1210"/>
      <c r="E6" s="1210"/>
      <c r="F6" s="1210"/>
      <c r="G6" s="1210"/>
      <c r="H6" s="1210"/>
      <c r="I6" s="1210"/>
      <c r="J6" s="29"/>
      <c r="K6" s="29"/>
    </row>
    <row r="7" spans="1:11" ht="17.25" thickBot="1">
      <c r="A7" s="321"/>
      <c r="B7" s="321"/>
      <c r="C7" s="321"/>
      <c r="D7" s="321"/>
      <c r="E7" s="321"/>
      <c r="F7" s="321"/>
      <c r="G7" s="321"/>
      <c r="H7" s="321"/>
      <c r="I7" s="322"/>
      <c r="J7" s="29"/>
      <c r="K7" s="29"/>
    </row>
    <row r="8" spans="1:11" ht="26.25" customHeight="1" thickBot="1">
      <c r="A8" s="1086" t="s">
        <v>235</v>
      </c>
      <c r="B8" s="1108" t="s">
        <v>236</v>
      </c>
      <c r="C8" s="1211"/>
      <c r="D8" s="1212"/>
      <c r="E8" s="1186" t="s">
        <v>69</v>
      </c>
      <c r="F8" s="1144"/>
      <c r="G8" s="1145"/>
      <c r="H8" s="1108" t="s">
        <v>237</v>
      </c>
      <c r="I8" s="1144"/>
      <c r="J8" s="1145"/>
      <c r="K8" s="175" t="s">
        <v>96</v>
      </c>
    </row>
    <row r="9" spans="1:11" ht="75" customHeight="1" thickBot="1">
      <c r="A9" s="1087"/>
      <c r="B9" s="323" t="s">
        <v>238</v>
      </c>
      <c r="C9" s="324" t="s">
        <v>239</v>
      </c>
      <c r="D9" s="325" t="s">
        <v>73</v>
      </c>
      <c r="E9" s="326" t="s">
        <v>44</v>
      </c>
      <c r="F9" s="326" t="s">
        <v>240</v>
      </c>
      <c r="G9" s="327" t="s">
        <v>241</v>
      </c>
      <c r="H9" s="323" t="s">
        <v>238</v>
      </c>
      <c r="I9" s="324" t="s">
        <v>242</v>
      </c>
      <c r="J9" s="328" t="s">
        <v>243</v>
      </c>
      <c r="K9" s="176"/>
    </row>
    <row r="10" spans="1:11" ht="15.75" thickBot="1">
      <c r="A10" s="141" t="s">
        <v>244</v>
      </c>
      <c r="B10" s="329"/>
      <c r="C10" s="330"/>
      <c r="D10" s="331"/>
      <c r="E10" s="330">
        <f>F10+G10</f>
        <v>0</v>
      </c>
      <c r="F10" s="329"/>
      <c r="G10" s="330"/>
      <c r="H10" s="329"/>
      <c r="I10" s="332"/>
      <c r="J10" s="333"/>
      <c r="K10" s="278">
        <f>SUM(B10:E10)+SUM(H10:J10)</f>
        <v>0</v>
      </c>
    </row>
    <row r="11" spans="1:11" ht="15.75" thickBot="1">
      <c r="A11" s="334" t="s">
        <v>26</v>
      </c>
      <c r="B11" s="335">
        <f t="shared" ref="B11:K11" si="0">SUM(B12:B14)</f>
        <v>0</v>
      </c>
      <c r="C11" s="336">
        <f t="shared" si="0"/>
        <v>0</v>
      </c>
      <c r="D11" s="337">
        <f t="shared" si="0"/>
        <v>0</v>
      </c>
      <c r="E11" s="335">
        <f t="shared" si="0"/>
        <v>0</v>
      </c>
      <c r="F11" s="335">
        <f t="shared" si="0"/>
        <v>0</v>
      </c>
      <c r="G11" s="335">
        <f t="shared" si="0"/>
        <v>0</v>
      </c>
      <c r="H11" s="335">
        <f t="shared" si="0"/>
        <v>0</v>
      </c>
      <c r="I11" s="335">
        <f t="shared" si="0"/>
        <v>0</v>
      </c>
      <c r="J11" s="335">
        <f t="shared" si="0"/>
        <v>0</v>
      </c>
      <c r="K11" s="335">
        <f t="shared" si="0"/>
        <v>0</v>
      </c>
    </row>
    <row r="12" spans="1:11">
      <c r="A12" s="338" t="s">
        <v>245</v>
      </c>
      <c r="B12" s="339"/>
      <c r="C12" s="210"/>
      <c r="D12" s="340"/>
      <c r="E12" s="341">
        <f>F12+G12</f>
        <v>0</v>
      </c>
      <c r="F12" s="339"/>
      <c r="G12" s="341"/>
      <c r="H12" s="339"/>
      <c r="I12" s="342"/>
      <c r="J12" s="343"/>
      <c r="K12" s="344">
        <f>SUM(B12:E12)+SUM(H12:J12)</f>
        <v>0</v>
      </c>
    </row>
    <row r="13" spans="1:11">
      <c r="A13" s="345" t="s">
        <v>246</v>
      </c>
      <c r="B13" s="346"/>
      <c r="C13" s="212"/>
      <c r="D13" s="347"/>
      <c r="E13" s="212">
        <f>F13+G13</f>
        <v>0</v>
      </c>
      <c r="F13" s="346"/>
      <c r="G13" s="212"/>
      <c r="H13" s="346"/>
      <c r="I13" s="348"/>
      <c r="J13" s="349"/>
      <c r="K13" s="350">
        <f>SUM(B13:E13)+SUM(H13:J13)</f>
        <v>0</v>
      </c>
    </row>
    <row r="14" spans="1:11" ht="15.75" thickBot="1">
      <c r="A14" s="351" t="s">
        <v>247</v>
      </c>
      <c r="B14" s="346"/>
      <c r="C14" s="212"/>
      <c r="D14" s="347"/>
      <c r="E14" s="212">
        <f>F14+G14</f>
        <v>0</v>
      </c>
      <c r="F14" s="346"/>
      <c r="G14" s="212"/>
      <c r="H14" s="346"/>
      <c r="I14" s="348"/>
      <c r="J14" s="349"/>
      <c r="K14" s="352">
        <f>SUM(B14:E14)+SUM(H14:J14)</f>
        <v>0</v>
      </c>
    </row>
    <row r="15" spans="1:11" ht="15.75" thickBot="1">
      <c r="A15" s="334" t="s">
        <v>27</v>
      </c>
      <c r="B15" s="329">
        <f t="shared" ref="B15:K15" si="1">SUM(B16:B19)</f>
        <v>0</v>
      </c>
      <c r="C15" s="330">
        <f t="shared" si="1"/>
        <v>0</v>
      </c>
      <c r="D15" s="332">
        <f t="shared" si="1"/>
        <v>0</v>
      </c>
      <c r="E15" s="329">
        <f t="shared" si="1"/>
        <v>0</v>
      </c>
      <c r="F15" s="329">
        <f t="shared" si="1"/>
        <v>0</v>
      </c>
      <c r="G15" s="329">
        <f t="shared" si="1"/>
        <v>0</v>
      </c>
      <c r="H15" s="329">
        <f t="shared" si="1"/>
        <v>0</v>
      </c>
      <c r="I15" s="329">
        <f t="shared" si="1"/>
        <v>0</v>
      </c>
      <c r="J15" s="329">
        <f t="shared" si="1"/>
        <v>0</v>
      </c>
      <c r="K15" s="329">
        <f t="shared" si="1"/>
        <v>0</v>
      </c>
    </row>
    <row r="16" spans="1:11">
      <c r="A16" s="353" t="s">
        <v>248</v>
      </c>
      <c r="B16" s="346"/>
      <c r="C16" s="212"/>
      <c r="D16" s="347"/>
      <c r="E16" s="212">
        <f>F16+G16</f>
        <v>0</v>
      </c>
      <c r="F16" s="346"/>
      <c r="G16" s="212"/>
      <c r="H16" s="346"/>
      <c r="I16" s="348"/>
      <c r="J16" s="349"/>
      <c r="K16" s="350">
        <f>SUM(B16:E16)+SUM(H16:J16)</f>
        <v>0</v>
      </c>
    </row>
    <row r="17" spans="1:11">
      <c r="A17" s="353" t="s">
        <v>249</v>
      </c>
      <c r="B17" s="346"/>
      <c r="C17" s="212"/>
      <c r="D17" s="347"/>
      <c r="E17" s="212">
        <f>F17+G17</f>
        <v>0</v>
      </c>
      <c r="F17" s="346"/>
      <c r="G17" s="212"/>
      <c r="H17" s="346"/>
      <c r="I17" s="348"/>
      <c r="J17" s="349"/>
      <c r="K17" s="350">
        <f>SUM(B17:E17)+SUM(H17:J17)</f>
        <v>0</v>
      </c>
    </row>
    <row r="18" spans="1:11">
      <c r="A18" s="353" t="s">
        <v>250</v>
      </c>
      <c r="B18" s="346"/>
      <c r="C18" s="212"/>
      <c r="D18" s="347"/>
      <c r="E18" s="212">
        <f>F18+G18</f>
        <v>0</v>
      </c>
      <c r="F18" s="346"/>
      <c r="G18" s="212"/>
      <c r="H18" s="346"/>
      <c r="I18" s="348"/>
      <c r="J18" s="349"/>
      <c r="K18" s="350">
        <f>SUM(B18:E18)+SUM(H18:J18)</f>
        <v>0</v>
      </c>
    </row>
    <row r="19" spans="1:11" ht="15.75" thickBot="1">
      <c r="A19" s="354" t="s">
        <v>251</v>
      </c>
      <c r="B19" s="346"/>
      <c r="C19" s="212"/>
      <c r="D19" s="347"/>
      <c r="E19" s="212">
        <f>F19+G19</f>
        <v>0</v>
      </c>
      <c r="F19" s="346"/>
      <c r="G19" s="212"/>
      <c r="H19" s="346"/>
      <c r="I19" s="348"/>
      <c r="J19" s="349"/>
      <c r="K19" s="352">
        <f>SUM(B19:E19)+SUM(H19:J19)</f>
        <v>0</v>
      </c>
    </row>
    <row r="20" spans="1:11" ht="15.75" thickBot="1">
      <c r="A20" s="355" t="s">
        <v>252</v>
      </c>
      <c r="B20" s="356">
        <f t="shared" ref="B20:K20" si="2">B10+B11-B15</f>
        <v>0</v>
      </c>
      <c r="C20" s="356">
        <f t="shared" si="2"/>
        <v>0</v>
      </c>
      <c r="D20" s="356">
        <f t="shared" si="2"/>
        <v>0</v>
      </c>
      <c r="E20" s="356">
        <f t="shared" si="2"/>
        <v>0</v>
      </c>
      <c r="F20" s="356">
        <f t="shared" si="2"/>
        <v>0</v>
      </c>
      <c r="G20" s="356">
        <f t="shared" si="2"/>
        <v>0</v>
      </c>
      <c r="H20" s="356">
        <f t="shared" si="2"/>
        <v>0</v>
      </c>
      <c r="I20" s="356">
        <f t="shared" si="2"/>
        <v>0</v>
      </c>
      <c r="J20" s="356">
        <f t="shared" si="2"/>
        <v>0</v>
      </c>
      <c r="K20" s="356">
        <f t="shared" si="2"/>
        <v>0</v>
      </c>
    </row>
    <row r="21" spans="1:11" ht="15.75" thickBot="1">
      <c r="A21" s="357" t="s">
        <v>253</v>
      </c>
      <c r="B21" s="358"/>
      <c r="C21" s="358"/>
      <c r="D21" s="359"/>
      <c r="E21" s="360"/>
      <c r="F21" s="358"/>
      <c r="G21" s="358"/>
      <c r="H21" s="358"/>
      <c r="I21" s="358"/>
      <c r="J21" s="358"/>
      <c r="K21" s="358">
        <f>SUM(B21:J21)</f>
        <v>0</v>
      </c>
    </row>
    <row r="22" spans="1:11" ht="15.75" thickBot="1">
      <c r="A22" s="361" t="s">
        <v>26</v>
      </c>
      <c r="B22" s="358"/>
      <c r="C22" s="358"/>
      <c r="D22" s="358"/>
      <c r="E22" s="358"/>
      <c r="F22" s="358"/>
      <c r="G22" s="358"/>
      <c r="H22" s="358"/>
      <c r="I22" s="358"/>
      <c r="J22" s="358"/>
      <c r="K22" s="358">
        <f t="shared" ref="K22:K26" si="3">SUM(B22:J22)</f>
        <v>0</v>
      </c>
    </row>
    <row r="23" spans="1:11" ht="15.75" thickBot="1">
      <c r="A23" s="361" t="s">
        <v>27</v>
      </c>
      <c r="B23" s="358"/>
      <c r="C23" s="358"/>
      <c r="D23" s="358"/>
      <c r="E23" s="358"/>
      <c r="F23" s="358"/>
      <c r="G23" s="358"/>
      <c r="H23" s="358"/>
      <c r="I23" s="358"/>
      <c r="J23" s="358"/>
      <c r="K23" s="358">
        <f t="shared" si="3"/>
        <v>0</v>
      </c>
    </row>
    <row r="24" spans="1:11" ht="15.75" thickBot="1">
      <c r="A24" s="362" t="s">
        <v>254</v>
      </c>
      <c r="B24" s="358">
        <f>SUM(B21+B22-B23)</f>
        <v>0</v>
      </c>
      <c r="C24" s="358">
        <f t="shared" ref="C24:J24" si="4">SUM(C21+C22-C23)</f>
        <v>0</v>
      </c>
      <c r="D24" s="358">
        <f t="shared" si="4"/>
        <v>0</v>
      </c>
      <c r="E24" s="358">
        <f t="shared" si="4"/>
        <v>0</v>
      </c>
      <c r="F24" s="358">
        <f t="shared" si="4"/>
        <v>0</v>
      </c>
      <c r="G24" s="358">
        <f t="shared" si="4"/>
        <v>0</v>
      </c>
      <c r="H24" s="358">
        <f t="shared" si="4"/>
        <v>0</v>
      </c>
      <c r="I24" s="358">
        <f t="shared" si="4"/>
        <v>0</v>
      </c>
      <c r="J24" s="358">
        <f t="shared" si="4"/>
        <v>0</v>
      </c>
      <c r="K24" s="358">
        <f t="shared" si="3"/>
        <v>0</v>
      </c>
    </row>
    <row r="25" spans="1:11" ht="15.75" thickBot="1">
      <c r="A25" s="362" t="s">
        <v>255</v>
      </c>
      <c r="B25" s="358">
        <f>SUM(B10-B21)</f>
        <v>0</v>
      </c>
      <c r="C25" s="358">
        <f t="shared" ref="C25:J25" si="5">SUM(C10-C21)</f>
        <v>0</v>
      </c>
      <c r="D25" s="358">
        <f t="shared" si="5"/>
        <v>0</v>
      </c>
      <c r="E25" s="358">
        <f t="shared" si="5"/>
        <v>0</v>
      </c>
      <c r="F25" s="358">
        <f t="shared" si="5"/>
        <v>0</v>
      </c>
      <c r="G25" s="358">
        <f t="shared" si="5"/>
        <v>0</v>
      </c>
      <c r="H25" s="358">
        <f t="shared" si="5"/>
        <v>0</v>
      </c>
      <c r="I25" s="358">
        <f t="shared" si="5"/>
        <v>0</v>
      </c>
      <c r="J25" s="358">
        <f t="shared" si="5"/>
        <v>0</v>
      </c>
      <c r="K25" s="358">
        <f t="shared" si="3"/>
        <v>0</v>
      </c>
    </row>
    <row r="26" spans="1:11" ht="15.75" thickBot="1">
      <c r="A26" s="362" t="s">
        <v>256</v>
      </c>
      <c r="B26" s="358">
        <f>SUM(B20-B24)</f>
        <v>0</v>
      </c>
      <c r="C26" s="358">
        <f t="shared" ref="C26:J26" si="6">SUM(C20-C24)</f>
        <v>0</v>
      </c>
      <c r="D26" s="358">
        <f t="shared" si="6"/>
        <v>0</v>
      </c>
      <c r="E26" s="358">
        <f t="shared" si="6"/>
        <v>0</v>
      </c>
      <c r="F26" s="358">
        <f t="shared" si="6"/>
        <v>0</v>
      </c>
      <c r="G26" s="358">
        <f t="shared" si="6"/>
        <v>0</v>
      </c>
      <c r="H26" s="358">
        <f t="shared" si="6"/>
        <v>0</v>
      </c>
      <c r="I26" s="358">
        <f t="shared" si="6"/>
        <v>0</v>
      </c>
      <c r="J26" s="358">
        <f t="shared" si="6"/>
        <v>0</v>
      </c>
      <c r="K26" s="358">
        <f t="shared" si="3"/>
        <v>0</v>
      </c>
    </row>
    <row r="29" spans="1:11">
      <c r="A29" s="363" t="s">
        <v>257</v>
      </c>
      <c r="B29" s="363"/>
      <c r="C29" s="364"/>
      <c r="D29" s="365">
        <v>44651</v>
      </c>
      <c r="E29" s="366" t="s">
        <v>258</v>
      </c>
    </row>
    <row r="30" spans="1:11">
      <c r="A30" s="367" t="s">
        <v>259</v>
      </c>
      <c r="B30" s="367"/>
      <c r="C30" s="126"/>
      <c r="D30" s="368" t="s">
        <v>177</v>
      </c>
      <c r="E30" s="82" t="s">
        <v>177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25" right="0.25" top="0.75" bottom="0.75" header="0.3" footer="0.3"/>
  <pageSetup paperSize="9" scale="84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view="pageBreakPreview" zoomScaleNormal="100" zoomScaleSheetLayoutView="100" workbookViewId="0">
      <selection activeCell="G20" sqref="G20"/>
    </sheetView>
  </sheetViews>
  <sheetFormatPr defaultRowHeight="15"/>
  <cols>
    <col min="1" max="1" width="35.85546875" style="89" customWidth="1"/>
    <col min="2" max="7" width="19.140625" style="89" customWidth="1"/>
    <col min="8" max="8" width="12.140625" style="89" customWidth="1"/>
    <col min="9" max="9" width="9.140625" style="89" customWidth="1"/>
    <col min="10" max="16384" width="9.140625" style="89"/>
  </cols>
  <sheetData>
    <row r="1" spans="1:9" ht="23.25">
      <c r="A1" s="1" t="s">
        <v>0</v>
      </c>
    </row>
    <row r="3" spans="1:9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9">
      <c r="A4" s="89" t="s">
        <v>2</v>
      </c>
    </row>
    <row r="6" spans="1:9">
      <c r="A6" s="1073" t="s">
        <v>260</v>
      </c>
      <c r="B6" s="1224"/>
      <c r="C6" s="1224"/>
      <c r="D6" s="29"/>
      <c r="E6" s="82"/>
    </row>
    <row r="7" spans="1:9" ht="15.75" thickBot="1">
      <c r="A7" s="369"/>
      <c r="B7" s="370"/>
      <c r="C7" s="370"/>
      <c r="D7" s="29"/>
    </row>
    <row r="8" spans="1:9" s="319" customFormat="1" ht="35.1" customHeight="1" thickBot="1">
      <c r="A8" s="1225" t="s">
        <v>114</v>
      </c>
      <c r="B8" s="1226"/>
      <c r="C8" s="371" t="s">
        <v>15</v>
      </c>
      <c r="D8" s="372" t="s">
        <v>118</v>
      </c>
    </row>
    <row r="9" spans="1:9" ht="15" customHeight="1">
      <c r="A9" s="1227" t="s">
        <v>261</v>
      </c>
      <c r="B9" s="1228"/>
      <c r="C9" s="373">
        <f>SUM('[25]P163:DBFO'!C9)</f>
        <v>0</v>
      </c>
      <c r="D9" s="373">
        <f>SUM('[25]P163:DBFO'!D9)</f>
        <v>0</v>
      </c>
      <c r="E9" s="79"/>
      <c r="G9" s="26"/>
    </row>
    <row r="10" spans="1:9">
      <c r="A10" s="1214" t="s">
        <v>262</v>
      </c>
      <c r="B10" s="1215"/>
      <c r="C10" s="374">
        <f>SUM('[25]P163:DBFO'!C10)</f>
        <v>33894.719999999994</v>
      </c>
      <c r="D10" s="374">
        <f>SUM('[25]P163:DBFO'!D10)</f>
        <v>1881.35</v>
      </c>
      <c r="E10" s="82"/>
      <c r="G10" s="26"/>
    </row>
    <row r="11" spans="1:9">
      <c r="A11" s="1214" t="s">
        <v>263</v>
      </c>
      <c r="B11" s="1215"/>
      <c r="C11" s="374">
        <f>SUM('[25]P163:DBFO'!C11)</f>
        <v>27602.81</v>
      </c>
      <c r="D11" s="374">
        <f>SUM('[25]P163:DBFO'!D11)</f>
        <v>0</v>
      </c>
    </row>
    <row r="12" spans="1:9">
      <c r="A12" s="1214" t="s">
        <v>264</v>
      </c>
      <c r="B12" s="1215"/>
      <c r="C12" s="375">
        <f>C13+C16+C17+C18+C19</f>
        <v>1841187.88</v>
      </c>
      <c r="D12" s="375">
        <f>D13+D16+D17+D18+D19</f>
        <v>1912114.26</v>
      </c>
    </row>
    <row r="13" spans="1:9">
      <c r="A13" s="1216" t="s">
        <v>265</v>
      </c>
      <c r="B13" s="1217"/>
      <c r="C13" s="226">
        <f>C14-C15</f>
        <v>0</v>
      </c>
      <c r="D13" s="226">
        <f>D14-D15</f>
        <v>298341.75000000006</v>
      </c>
    </row>
    <row r="14" spans="1:9">
      <c r="A14" s="1218" t="s">
        <v>266</v>
      </c>
      <c r="B14" s="1219"/>
      <c r="C14" s="263">
        <f>SUM('[25]P163:DBFO'!C14)</f>
        <v>34507.619999999995</v>
      </c>
      <c r="D14" s="263">
        <f>SUM('[25]P163:DBFO'!D14)</f>
        <v>334147.36000000004</v>
      </c>
    </row>
    <row r="15" spans="1:9" ht="30" customHeight="1">
      <c r="A15" s="1218" t="s">
        <v>267</v>
      </c>
      <c r="B15" s="1219"/>
      <c r="C15" s="263">
        <f>SUM('[25]P163:DBFO'!C15)</f>
        <v>34507.619999999995</v>
      </c>
      <c r="D15" s="263">
        <f>SUM('[25]P163:DBFO'!D15)</f>
        <v>35805.61</v>
      </c>
    </row>
    <row r="16" spans="1:9">
      <c r="A16" s="1216" t="s">
        <v>268</v>
      </c>
      <c r="B16" s="1217"/>
      <c r="C16" s="226">
        <f>SUM('[25]P163:DBFO'!C16)</f>
        <v>1083681.3</v>
      </c>
      <c r="D16" s="226">
        <f>SUM('[25]P163:DBFO'!D16)</f>
        <v>1105309.75</v>
      </c>
    </row>
    <row r="17" spans="1:6">
      <c r="A17" s="1216" t="s">
        <v>269</v>
      </c>
      <c r="B17" s="1217"/>
      <c r="C17" s="226">
        <f>SUM('[25]P163:DBFO'!C17)</f>
        <v>3490.71</v>
      </c>
      <c r="D17" s="226">
        <f>SUM('[25]P163:DBFO'!D17)</f>
        <v>8869.39</v>
      </c>
    </row>
    <row r="18" spans="1:6">
      <c r="A18" s="1216" t="s">
        <v>270</v>
      </c>
      <c r="B18" s="1217"/>
      <c r="C18" s="226">
        <f>SUM('[25]P163:DBFO'!C18)</f>
        <v>0</v>
      </c>
      <c r="D18" s="226">
        <f>SUM('[25]P163:DBFO'!D18)</f>
        <v>0</v>
      </c>
    </row>
    <row r="19" spans="1:6">
      <c r="A19" s="1216" t="s">
        <v>18</v>
      </c>
      <c r="B19" s="1217"/>
      <c r="C19" s="226">
        <f>SUM('[25]P163:DBFO'!C19)</f>
        <v>754015.87</v>
      </c>
      <c r="D19" s="226">
        <f>SUM('[25]P163:DBFO'!D19)</f>
        <v>499593.37000000011</v>
      </c>
    </row>
    <row r="20" spans="1:6" ht="30" customHeight="1" thickBot="1">
      <c r="A20" s="1220" t="s">
        <v>271</v>
      </c>
      <c r="B20" s="1221"/>
      <c r="C20" s="374">
        <f>SUM('[25]P163:DBFO'!C20)</f>
        <v>0</v>
      </c>
      <c r="D20" s="374">
        <f>SUM('[25]P163:DBFO'!D20)</f>
        <v>0</v>
      </c>
    </row>
    <row r="21" spans="1:6" ht="16.5" thickBot="1">
      <c r="A21" s="1222" t="s">
        <v>110</v>
      </c>
      <c r="B21" s="1223"/>
      <c r="C21" s="230">
        <f>SUM(C9+C10+C11+C12+C20)</f>
        <v>1902685.41</v>
      </c>
      <c r="D21" s="230">
        <f>SUM(D9+D10+D11+D12+D20)</f>
        <v>1913995.61</v>
      </c>
    </row>
    <row r="22" spans="1:6">
      <c r="D22" s="126"/>
      <c r="E22" s="82"/>
    </row>
    <row r="25" spans="1:6" ht="30">
      <c r="A25" s="26" t="s">
        <v>29</v>
      </c>
      <c r="B25" s="26"/>
      <c r="C25" s="1047"/>
      <c r="D25" s="1004"/>
      <c r="E25" s="118"/>
      <c r="F25" s="26" t="s">
        <v>272</v>
      </c>
    </row>
    <row r="26" spans="1:6">
      <c r="A26" s="26" t="s">
        <v>32</v>
      </c>
      <c r="B26" s="27"/>
      <c r="C26" s="1213" t="s">
        <v>30</v>
      </c>
      <c r="D26" s="1044"/>
      <c r="E26" s="26"/>
      <c r="F26" s="26" t="s">
        <v>34</v>
      </c>
    </row>
    <row r="27" spans="1:6">
      <c r="C27" s="376" t="s">
        <v>273</v>
      </c>
    </row>
  </sheetData>
  <mergeCells count="18">
    <mergeCell ref="A11:B11"/>
    <mergeCell ref="A3:I3"/>
    <mergeCell ref="A6:C6"/>
    <mergeCell ref="A8:B8"/>
    <mergeCell ref="A9:B9"/>
    <mergeCell ref="A10:B10"/>
    <mergeCell ref="C26:D26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C25:D25"/>
  </mergeCells>
  <pageMargins left="0.25" right="0.25" top="0.75" bottom="0.75" header="0.3" footer="0.3"/>
  <pageSetup paperSize="9" scale="83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view="pageBreakPreview" zoomScaleNormal="100" zoomScaleSheetLayoutView="100" workbookViewId="0">
      <selection activeCell="G8" sqref="G8"/>
    </sheetView>
  </sheetViews>
  <sheetFormatPr defaultRowHeight="15"/>
  <cols>
    <col min="1" max="4" width="22.7109375" style="498" customWidth="1"/>
    <col min="5" max="7" width="19.140625" style="498" customWidth="1"/>
    <col min="8" max="8" width="14.140625" style="498" hidden="1" customWidth="1"/>
    <col min="9" max="9" width="9.140625" style="498" hidden="1" customWidth="1"/>
    <col min="10" max="16384" width="9.140625" style="498"/>
  </cols>
  <sheetData>
    <row r="1" spans="1:9" ht="23.25">
      <c r="A1" s="1" t="s">
        <v>0</v>
      </c>
    </row>
    <row r="3" spans="1:9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9">
      <c r="A4" s="498" t="s">
        <v>2</v>
      </c>
    </row>
    <row r="6" spans="1:9">
      <c r="A6" s="499" t="s">
        <v>444</v>
      </c>
      <c r="B6" s="499"/>
      <c r="C6" s="499"/>
      <c r="D6" s="499"/>
      <c r="E6" s="29"/>
      <c r="F6" s="29"/>
    </row>
    <row r="7" spans="1:9" ht="15.75" thickBot="1">
      <c r="A7" s="253"/>
      <c r="B7" s="253"/>
      <c r="C7" s="253"/>
      <c r="D7" s="253"/>
      <c r="E7" s="29"/>
      <c r="F7" s="29"/>
    </row>
    <row r="8" spans="1:9" ht="15" customHeight="1" thickBot="1">
      <c r="A8" s="504" t="s">
        <v>445</v>
      </c>
      <c r="B8" s="505"/>
      <c r="C8" s="505"/>
      <c r="D8" s="506"/>
      <c r="E8" s="29"/>
      <c r="F8" s="29"/>
    </row>
    <row r="9" spans="1:9" ht="15" customHeight="1" thickBot="1">
      <c r="A9" s="1229" t="s">
        <v>15</v>
      </c>
      <c r="B9" s="1230"/>
      <c r="C9" s="1229" t="s">
        <v>118</v>
      </c>
      <c r="D9" s="1230"/>
      <c r="E9" s="29"/>
      <c r="F9" s="29"/>
      <c r="G9" s="496"/>
    </row>
    <row r="10" spans="1:9" ht="15.75" thickBot="1">
      <c r="A10" s="1231">
        <f>SUM('[26]P163:DBFO'!A10)</f>
        <v>0</v>
      </c>
      <c r="B10" s="1232"/>
      <c r="C10" s="1231">
        <f>SUM('[26]P163:DBFO'!C10)</f>
        <v>0</v>
      </c>
      <c r="D10" s="1232"/>
      <c r="E10" s="29"/>
      <c r="F10" s="29"/>
      <c r="G10" s="496"/>
    </row>
    <row r="11" spans="1:9">
      <c r="D11" s="126"/>
      <c r="E11" s="82"/>
    </row>
    <row r="14" spans="1:9" ht="30">
      <c r="A14" s="496" t="s">
        <v>29</v>
      </c>
      <c r="B14" s="496"/>
      <c r="C14" s="496" t="s">
        <v>30</v>
      </c>
      <c r="D14" s="496"/>
      <c r="F14" s="496" t="s">
        <v>272</v>
      </c>
    </row>
    <row r="15" spans="1:9">
      <c r="A15" s="496" t="s">
        <v>32</v>
      </c>
      <c r="B15" s="497"/>
      <c r="C15" s="1004" t="s">
        <v>33</v>
      </c>
      <c r="D15" s="1005"/>
      <c r="E15" s="496"/>
      <c r="F15" s="496" t="s">
        <v>34</v>
      </c>
    </row>
  </sheetData>
  <mergeCells count="6">
    <mergeCell ref="C15:D15"/>
    <mergeCell ref="A3:I3"/>
    <mergeCell ref="A9:B9"/>
    <mergeCell ref="C9:D9"/>
    <mergeCell ref="A10:B10"/>
    <mergeCell ref="C10:D10"/>
  </mergeCells>
  <pageMargins left="0.25" right="0.25" top="0.75" bottom="0.75" header="0.3" footer="0.3"/>
  <pageSetup paperSize="9" scale="96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view="pageBreakPreview" zoomScaleNormal="100" zoomScaleSheetLayoutView="100" workbookViewId="0">
      <selection activeCell="J30" sqref="J30"/>
    </sheetView>
  </sheetViews>
  <sheetFormatPr defaultRowHeight="15"/>
  <cols>
    <col min="1" max="1" width="35.85546875" style="89" customWidth="1"/>
    <col min="2" max="7" width="19.140625" style="89" customWidth="1"/>
    <col min="8" max="8" width="14.140625" style="89" hidden="1" customWidth="1"/>
    <col min="9" max="9" width="9.140625" style="89" hidden="1" customWidth="1"/>
    <col min="10" max="16384" width="9.140625" style="89"/>
  </cols>
  <sheetData>
    <row r="1" spans="1:9" ht="23.25">
      <c r="A1" s="1" t="s">
        <v>0</v>
      </c>
    </row>
    <row r="3" spans="1:9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9">
      <c r="A4" s="89" t="s">
        <v>2</v>
      </c>
    </row>
    <row r="6" spans="1:9">
      <c r="A6" s="1239" t="s">
        <v>274</v>
      </c>
      <c r="B6" s="1239"/>
      <c r="C6" s="1239"/>
      <c r="D6" s="1074"/>
      <c r="E6" s="29"/>
      <c r="F6" s="29"/>
    </row>
    <row r="7" spans="1:9">
      <c r="A7" s="1240" t="s">
        <v>275</v>
      </c>
      <c r="B7" s="1240"/>
      <c r="C7" s="1240"/>
      <c r="D7" s="29"/>
      <c r="E7" s="29"/>
      <c r="F7" s="29"/>
    </row>
    <row r="8" spans="1:9" ht="15" customHeight="1" thickBot="1">
      <c r="A8" s="377"/>
      <c r="B8" s="378"/>
      <c r="C8" s="378"/>
      <c r="D8" s="29"/>
      <c r="E8" s="29"/>
      <c r="F8" s="29"/>
    </row>
    <row r="9" spans="1:9" ht="15" customHeight="1" thickBot="1">
      <c r="A9" s="1241" t="s">
        <v>57</v>
      </c>
      <c r="B9" s="1242"/>
      <c r="C9" s="243" t="s">
        <v>276</v>
      </c>
      <c r="D9" s="243" t="s">
        <v>277</v>
      </c>
      <c r="E9" s="29"/>
      <c r="F9" s="29"/>
      <c r="G9" s="26"/>
    </row>
    <row r="10" spans="1:9">
      <c r="A10" s="1243" t="s">
        <v>278</v>
      </c>
      <c r="B10" s="1244"/>
      <c r="C10" s="379">
        <f>SUM('[27]P163:DBFO'!C10)</f>
        <v>0</v>
      </c>
      <c r="D10" s="380">
        <f>SUM('[27]P163:DBFO'!D10)</f>
        <v>0</v>
      </c>
      <c r="E10" s="29"/>
      <c r="F10" s="29"/>
      <c r="G10" s="26"/>
    </row>
    <row r="11" spans="1:9">
      <c r="A11" s="1245" t="s">
        <v>279</v>
      </c>
      <c r="B11" s="1246"/>
      <c r="C11" s="381">
        <f>SUM('[27]P163:DBFO'!C11)</f>
        <v>0</v>
      </c>
      <c r="D11" s="382">
        <f>SUM('[27]P163:DBFO'!D11)</f>
        <v>0</v>
      </c>
      <c r="E11" s="82"/>
    </row>
    <row r="12" spans="1:9">
      <c r="A12" s="1233" t="s">
        <v>280</v>
      </c>
      <c r="B12" s="1234"/>
      <c r="C12" s="383"/>
      <c r="D12" s="384"/>
    </row>
    <row r="13" spans="1:9">
      <c r="A13" s="1235" t="s">
        <v>281</v>
      </c>
      <c r="B13" s="1236"/>
      <c r="C13" s="381">
        <f>SUM('[27]P163:DBFO'!C13)</f>
        <v>0</v>
      </c>
      <c r="D13" s="382">
        <f>SUM('[27]P163:DBFO'!D13)</f>
        <v>0</v>
      </c>
    </row>
    <row r="14" spans="1:9" ht="15.75" thickBot="1">
      <c r="A14" s="1237" t="s">
        <v>282</v>
      </c>
      <c r="B14" s="1238"/>
      <c r="C14" s="385">
        <f>SUM('[27]P163:DBFO'!C14)</f>
        <v>0</v>
      </c>
      <c r="D14" s="386">
        <f>SUM('[27]P163:DBFO'!D14)</f>
        <v>0</v>
      </c>
      <c r="E14" s="26"/>
      <c r="F14" s="26"/>
    </row>
    <row r="18" spans="1:6">
      <c r="A18" s="26" t="s">
        <v>29</v>
      </c>
      <c r="B18" s="26"/>
      <c r="C18" s="26" t="s">
        <v>30</v>
      </c>
      <c r="D18" s="218"/>
      <c r="F18" s="26" t="s">
        <v>55</v>
      </c>
    </row>
    <row r="19" spans="1:6">
      <c r="A19" s="26" t="s">
        <v>32</v>
      </c>
      <c r="B19" s="27"/>
      <c r="C19" s="1004" t="s">
        <v>33</v>
      </c>
      <c r="D19" s="1005"/>
      <c r="E19" s="26"/>
      <c r="F19" s="26" t="s">
        <v>34</v>
      </c>
    </row>
  </sheetData>
  <mergeCells count="10">
    <mergeCell ref="A12:B12"/>
    <mergeCell ref="A13:B13"/>
    <mergeCell ref="A14:B14"/>
    <mergeCell ref="C19:D19"/>
    <mergeCell ref="A3:I3"/>
    <mergeCell ref="A6:D6"/>
    <mergeCell ref="A7:C7"/>
    <mergeCell ref="A9:B9"/>
    <mergeCell ref="A10:B10"/>
    <mergeCell ref="A11:B11"/>
  </mergeCells>
  <pageMargins left="0.25" right="0.25" top="0.75" bottom="0.75" header="0.3" footer="0.3"/>
  <pageSetup paperSize="9" scale="95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view="pageBreakPreview" topLeftCell="A13" zoomScaleNormal="100" zoomScaleSheetLayoutView="100" workbookViewId="0">
      <selection activeCell="K39" sqref="K39"/>
    </sheetView>
  </sheetViews>
  <sheetFormatPr defaultRowHeight="15"/>
  <cols>
    <col min="1" max="1" width="35.85546875" style="306" customWidth="1"/>
    <col min="2" max="7" width="19.140625" style="306" customWidth="1"/>
    <col min="8" max="8" width="14.140625" style="306" hidden="1" customWidth="1"/>
    <col min="9" max="9" width="9.140625" style="306" hidden="1" customWidth="1"/>
    <col min="10" max="16384" width="9.140625" style="306"/>
  </cols>
  <sheetData>
    <row r="1" spans="1:9" ht="23.25">
      <c r="A1" s="1" t="s">
        <v>0</v>
      </c>
    </row>
    <row r="3" spans="1:9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9">
      <c r="A4" s="306" t="s">
        <v>2</v>
      </c>
    </row>
    <row r="6" spans="1:9" ht="15" customHeight="1">
      <c r="A6" s="310" t="s">
        <v>283</v>
      </c>
      <c r="B6" s="310"/>
      <c r="C6" s="310"/>
      <c r="D6" s="29"/>
      <c r="E6" s="29"/>
      <c r="F6" s="29"/>
    </row>
    <row r="7" spans="1:9" ht="15" customHeight="1" thickBot="1">
      <c r="A7" s="174"/>
      <c r="B7" s="173"/>
      <c r="C7" s="173"/>
      <c r="D7" s="29"/>
      <c r="E7" s="29"/>
      <c r="F7" s="29"/>
    </row>
    <row r="8" spans="1:9" ht="30" customHeight="1" thickBot="1">
      <c r="A8" s="309"/>
      <c r="B8" s="392" t="s">
        <v>284</v>
      </c>
      <c r="C8" s="221" t="s">
        <v>285</v>
      </c>
      <c r="D8" s="29"/>
      <c r="E8" s="29"/>
      <c r="F8" s="29"/>
    </row>
    <row r="9" spans="1:9" ht="15" customHeight="1" thickBot="1">
      <c r="A9" s="311" t="s">
        <v>286</v>
      </c>
      <c r="B9" s="393">
        <f>B10+B15</f>
        <v>707282.19</v>
      </c>
      <c r="C9" s="393">
        <f>C10+C15</f>
        <v>0</v>
      </c>
      <c r="D9" s="29"/>
      <c r="E9" s="29"/>
      <c r="F9" s="29"/>
      <c r="G9" s="304"/>
    </row>
    <row r="10" spans="1:9" ht="15" customHeight="1">
      <c r="A10" s="394" t="s">
        <v>287</v>
      </c>
      <c r="B10" s="181">
        <f>SUM(B12:B14)</f>
        <v>0</v>
      </c>
      <c r="C10" s="181">
        <f>SUM(C12:C14)</f>
        <v>0</v>
      </c>
      <c r="D10" s="29"/>
      <c r="E10" s="29"/>
      <c r="F10" s="29"/>
      <c r="G10" s="304"/>
    </row>
    <row r="11" spans="1:9">
      <c r="A11" s="395" t="s">
        <v>60</v>
      </c>
      <c r="B11" s="189">
        <f>SUM('[28]P163:DBFO'!B11)</f>
        <v>0</v>
      </c>
      <c r="C11" s="396">
        <f>SUM('[28]P163:DBFO'!C11)</f>
        <v>0</v>
      </c>
      <c r="D11" s="29"/>
      <c r="E11" s="29"/>
    </row>
    <row r="12" spans="1:9">
      <c r="A12" s="395"/>
      <c r="B12" s="189">
        <f>SUM('[28]P163:DBFO'!B12)</f>
        <v>0</v>
      </c>
      <c r="C12" s="396">
        <f>SUM('[28]P163:DBFO'!C12)</f>
        <v>0</v>
      </c>
      <c r="D12" s="29"/>
      <c r="E12" s="29"/>
    </row>
    <row r="13" spans="1:9">
      <c r="A13" s="395"/>
      <c r="B13" s="189">
        <f>SUM('[28]P163:DBFO'!B13)</f>
        <v>0</v>
      </c>
      <c r="C13" s="396">
        <f>SUM('[28]P163:DBFO'!C13)</f>
        <v>0</v>
      </c>
      <c r="D13" s="29"/>
      <c r="E13" s="29"/>
    </row>
    <row r="14" spans="1:9" ht="15.75" thickBot="1">
      <c r="A14" s="397"/>
      <c r="B14" s="398">
        <f>SUM('[28]P163:DBFO'!B14)</f>
        <v>0</v>
      </c>
      <c r="C14" s="399">
        <f>SUM('[28]P163:DBFO'!C14)</f>
        <v>0</v>
      </c>
      <c r="D14" s="29"/>
      <c r="E14" s="29"/>
      <c r="F14" s="304"/>
    </row>
    <row r="15" spans="1:9">
      <c r="A15" s="394" t="s">
        <v>288</v>
      </c>
      <c r="B15" s="181">
        <f>SUM(B17:B19)</f>
        <v>707282.19</v>
      </c>
      <c r="C15" s="181">
        <f>SUM(C17:C19)</f>
        <v>0</v>
      </c>
      <c r="D15" s="29"/>
      <c r="E15" s="29"/>
    </row>
    <row r="16" spans="1:9">
      <c r="A16" s="395" t="s">
        <v>60</v>
      </c>
      <c r="B16" s="400">
        <f>SUM('[28]P163:DBFO'!B16)</f>
        <v>0</v>
      </c>
      <c r="C16" s="401">
        <f>SUM('[28]P163:DBFO'!C16)</f>
        <v>0</v>
      </c>
      <c r="D16" s="29"/>
      <c r="E16" s="29"/>
    </row>
    <row r="17" spans="1:6" ht="25.5">
      <c r="A17" s="402" t="s">
        <v>289</v>
      </c>
      <c r="B17" s="400">
        <f>SUM('[28]P163:DBFO'!B17)</f>
        <v>707282.19</v>
      </c>
      <c r="C17" s="401">
        <f>SUM('[28]P163:DBFO'!C17)</f>
        <v>0</v>
      </c>
      <c r="D17" s="29"/>
      <c r="E17" s="29"/>
    </row>
    <row r="18" spans="1:6">
      <c r="A18" s="403"/>
      <c r="B18" s="189">
        <f>SUM('[28]P163:DBFO'!B18)</f>
        <v>0</v>
      </c>
      <c r="C18" s="396">
        <f>SUM('[28]P163:DBFO'!C18)</f>
        <v>0</v>
      </c>
      <c r="D18" s="29"/>
      <c r="E18" s="404"/>
      <c r="F18" s="304"/>
    </row>
    <row r="19" spans="1:6" ht="15.75" thickBot="1">
      <c r="A19" s="405"/>
      <c r="B19" s="398">
        <f>SUM('[28]P163:DBFO'!B19)</f>
        <v>0</v>
      </c>
      <c r="C19" s="399">
        <f>SUM('[28]P163:DBFO'!C19)</f>
        <v>0</v>
      </c>
      <c r="D19" s="29"/>
      <c r="E19" s="406"/>
      <c r="F19" s="304"/>
    </row>
    <row r="20" spans="1:6" ht="15.75" thickBot="1">
      <c r="A20" s="311" t="s">
        <v>290</v>
      </c>
      <c r="B20" s="393">
        <f>B21+B26</f>
        <v>1639774.42</v>
      </c>
      <c r="C20" s="393">
        <f>C21+C26</f>
        <v>970698.08000000007</v>
      </c>
      <c r="D20" s="29"/>
      <c r="E20" s="404"/>
    </row>
    <row r="21" spans="1:6">
      <c r="A21" s="407" t="s">
        <v>287</v>
      </c>
      <c r="B21" s="400">
        <f>SUM(B23:B25)</f>
        <v>0</v>
      </c>
      <c r="C21" s="400">
        <f>SUM(C23:C25)</f>
        <v>0</v>
      </c>
      <c r="D21" s="29"/>
      <c r="E21" s="404"/>
    </row>
    <row r="22" spans="1:6">
      <c r="A22" s="403" t="s">
        <v>60</v>
      </c>
      <c r="B22" s="189">
        <f>SUM('[28]P163:DBFO'!B22)</f>
        <v>0</v>
      </c>
      <c r="C22" s="396">
        <f>SUM('[28]P163:DBFO'!C22)</f>
        <v>0</v>
      </c>
      <c r="D22" s="29"/>
      <c r="E22" s="29"/>
    </row>
    <row r="23" spans="1:6">
      <c r="A23" s="403"/>
      <c r="B23" s="189">
        <f>SUM('[28]P163:DBFO'!B23)</f>
        <v>0</v>
      </c>
      <c r="C23" s="396">
        <f>SUM('[28]P163:DBFO'!C23)</f>
        <v>0</v>
      </c>
      <c r="D23" s="29"/>
      <c r="E23" s="29"/>
    </row>
    <row r="24" spans="1:6">
      <c r="A24" s="403"/>
      <c r="B24" s="189">
        <f>SUM('[28]P163:DBFO'!B24)</f>
        <v>0</v>
      </c>
      <c r="C24" s="396">
        <f>SUM('[28]P163:DBFO'!C24)</f>
        <v>0</v>
      </c>
      <c r="D24" s="29"/>
      <c r="E24" s="29"/>
    </row>
    <row r="25" spans="1:6" ht="15.75" thickBot="1">
      <c r="A25" s="405"/>
      <c r="B25" s="398">
        <f>SUM('[28]P163:DBFO'!B25)</f>
        <v>0</v>
      </c>
      <c r="C25" s="399">
        <f>SUM('[28]P163:DBFO'!C25)</f>
        <v>0</v>
      </c>
      <c r="D25" s="29"/>
      <c r="E25" s="29"/>
    </row>
    <row r="26" spans="1:6">
      <c r="A26" s="408" t="s">
        <v>288</v>
      </c>
      <c r="B26" s="186">
        <f>SUM(B28:B30)</f>
        <v>1639774.42</v>
      </c>
      <c r="C26" s="186">
        <f>SUM(C28:C30)</f>
        <v>970698.08000000007</v>
      </c>
      <c r="D26" s="29"/>
      <c r="E26" s="29"/>
      <c r="F26" s="314"/>
    </row>
    <row r="27" spans="1:6">
      <c r="A27" s="403" t="s">
        <v>60</v>
      </c>
      <c r="B27" s="189">
        <f>SUM('[28]P163:DBFO'!B27)</f>
        <v>0</v>
      </c>
      <c r="C27" s="189">
        <f>SUM('[28]P163:DBFO'!C27)</f>
        <v>0</v>
      </c>
      <c r="D27" s="29"/>
      <c r="E27" s="29"/>
      <c r="F27" s="314"/>
    </row>
    <row r="28" spans="1:6">
      <c r="A28" s="409" t="s">
        <v>291</v>
      </c>
      <c r="B28" s="189">
        <f>SUM('[28]P163:DBFO'!B28)</f>
        <v>1639774.42</v>
      </c>
      <c r="C28" s="189">
        <f>SUM('[28]P163:DBFO'!C28)</f>
        <v>970698.08000000007</v>
      </c>
      <c r="D28" s="29"/>
      <c r="E28" s="29"/>
      <c r="F28" s="314"/>
    </row>
    <row r="29" spans="1:6">
      <c r="A29" s="403"/>
      <c r="B29" s="189">
        <f>SUM('[28]P163:DBFO'!B29)</f>
        <v>0</v>
      </c>
      <c r="C29" s="189">
        <f>SUM('[28]P163:DBFO'!C29)</f>
        <v>0</v>
      </c>
      <c r="D29" s="29"/>
      <c r="E29" s="29"/>
      <c r="F29" s="410"/>
    </row>
    <row r="30" spans="1:6" ht="15.75" thickBot="1">
      <c r="A30" s="411"/>
      <c r="B30" s="412">
        <f>SUM('[28]P163:DBFO'!B30)</f>
        <v>0</v>
      </c>
      <c r="C30" s="412">
        <f>SUM('[28]P163:DBFO'!C30)</f>
        <v>0</v>
      </c>
      <c r="D30" s="29"/>
      <c r="E30" s="29"/>
    </row>
    <row r="34" spans="1:7">
      <c r="A34" s="304" t="s">
        <v>29</v>
      </c>
      <c r="B34" s="304"/>
      <c r="C34" s="304" t="s">
        <v>30</v>
      </c>
      <c r="D34" s="304"/>
      <c r="F34" s="1004" t="s">
        <v>31</v>
      </c>
      <c r="G34" s="1004"/>
    </row>
    <row r="35" spans="1:7">
      <c r="A35" s="304" t="s">
        <v>32</v>
      </c>
      <c r="B35" s="305"/>
      <c r="C35" s="1004" t="s">
        <v>33</v>
      </c>
      <c r="D35" s="1005"/>
      <c r="E35" s="304"/>
      <c r="F35" s="1004" t="s">
        <v>34</v>
      </c>
      <c r="G35" s="1004"/>
    </row>
  </sheetData>
  <mergeCells count="4">
    <mergeCell ref="A3:I3"/>
    <mergeCell ref="F34:G34"/>
    <mergeCell ref="C35:D35"/>
    <mergeCell ref="F35:G35"/>
  </mergeCells>
  <pageMargins left="0.25" right="0.25" top="0.75" bottom="0.75" header="0.3" footer="0.3"/>
  <pageSetup paperSize="9" scale="8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view="pageBreakPreview" zoomScaleNormal="100" zoomScaleSheetLayoutView="100" workbookViewId="0">
      <selection activeCell="G23" sqref="G23"/>
    </sheetView>
  </sheetViews>
  <sheetFormatPr defaultRowHeight="15"/>
  <cols>
    <col min="1" max="2" width="25.7109375" style="306" customWidth="1"/>
    <col min="3" max="3" width="34.28515625" style="306" customWidth="1"/>
    <col min="4" max="4" width="25.7109375" style="306" customWidth="1"/>
    <col min="5" max="7" width="19.140625" style="306" customWidth="1"/>
    <col min="8" max="8" width="14.140625" style="306" hidden="1" customWidth="1"/>
    <col min="9" max="9" width="9.140625" style="306" hidden="1" customWidth="1"/>
    <col min="10" max="16384" width="9.140625" style="306"/>
  </cols>
  <sheetData>
    <row r="1" spans="1:9" ht="23.25">
      <c r="A1" s="1" t="s">
        <v>0</v>
      </c>
    </row>
    <row r="3" spans="1:9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9">
      <c r="A4" s="306" t="s">
        <v>2</v>
      </c>
    </row>
    <row r="6" spans="1:9" ht="30" customHeight="1">
      <c r="A6" s="1073" t="s">
        <v>292</v>
      </c>
      <c r="B6" s="1074"/>
      <c r="C6" s="1074"/>
      <c r="D6" s="1074"/>
      <c r="E6" s="1074"/>
      <c r="F6" s="1074"/>
      <c r="G6" s="308"/>
      <c r="H6" s="308"/>
      <c r="I6" s="308"/>
    </row>
    <row r="7" spans="1:9" ht="15" customHeight="1" thickBot="1">
      <c r="A7" s="307"/>
      <c r="B7" s="307"/>
      <c r="C7" s="307"/>
      <c r="D7" s="307"/>
      <c r="E7" s="308"/>
      <c r="F7" s="308"/>
      <c r="G7" s="308"/>
      <c r="H7" s="308"/>
      <c r="I7" s="308"/>
    </row>
    <row r="8" spans="1:9" ht="30" customHeight="1" thickBot="1">
      <c r="A8" s="1138" t="s">
        <v>293</v>
      </c>
      <c r="B8" s="1247"/>
      <c r="C8" s="1248"/>
      <c r="D8" s="1143"/>
      <c r="E8" s="29"/>
      <c r="F8" s="29"/>
      <c r="G8" s="29"/>
      <c r="H8" s="29"/>
      <c r="I8" s="29"/>
    </row>
    <row r="9" spans="1:9" ht="15" customHeight="1" thickBot="1">
      <c r="A9" s="1249" t="s">
        <v>15</v>
      </c>
      <c r="B9" s="1250"/>
      <c r="C9" s="413" t="s">
        <v>22</v>
      </c>
      <c r="D9" s="414" t="s">
        <v>58</v>
      </c>
      <c r="E9" s="29"/>
      <c r="F9" s="29"/>
      <c r="G9" s="29"/>
      <c r="H9" s="29"/>
      <c r="I9" s="29"/>
    </row>
    <row r="10" spans="1:9" ht="15" customHeight="1" thickBot="1">
      <c r="A10" s="1251"/>
      <c r="B10" s="1252"/>
      <c r="C10" s="415"/>
      <c r="D10" s="416"/>
      <c r="E10" s="29"/>
      <c r="F10" s="29"/>
      <c r="G10" s="29"/>
      <c r="H10" s="29"/>
      <c r="I10" s="29"/>
    </row>
    <row r="14" spans="1:9">
      <c r="A14" s="304" t="s">
        <v>29</v>
      </c>
      <c r="B14" s="304"/>
      <c r="C14" s="304" t="s">
        <v>30</v>
      </c>
      <c r="D14" s="304"/>
      <c r="F14" s="1004" t="s">
        <v>31</v>
      </c>
      <c r="G14" s="1004"/>
    </row>
    <row r="15" spans="1:9">
      <c r="A15" s="304" t="s">
        <v>32</v>
      </c>
      <c r="B15" s="305"/>
      <c r="C15" s="1004" t="s">
        <v>33</v>
      </c>
      <c r="D15" s="1005"/>
      <c r="E15" s="304"/>
      <c r="F15" s="1004" t="s">
        <v>34</v>
      </c>
      <c r="G15" s="1004"/>
    </row>
  </sheetData>
  <mergeCells count="8">
    <mergeCell ref="C15:D15"/>
    <mergeCell ref="F15:G15"/>
    <mergeCell ref="A3:I3"/>
    <mergeCell ref="A6:F6"/>
    <mergeCell ref="A8:D8"/>
    <mergeCell ref="A9:B9"/>
    <mergeCell ref="A10:B10"/>
    <mergeCell ref="F14:G14"/>
  </mergeCells>
  <pageMargins left="0.25" right="0.25" top="0.75" bottom="0.75" header="0.3" footer="0.3"/>
  <pageSetup paperSize="9" scale="84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view="pageBreakPreview" topLeftCell="A31" zoomScaleNormal="100" zoomScaleSheetLayoutView="100" workbookViewId="0">
      <selection activeCell="L56" sqref="L56"/>
    </sheetView>
  </sheetViews>
  <sheetFormatPr defaultRowHeight="15"/>
  <cols>
    <col min="1" max="1" width="22.7109375" style="306" customWidth="1"/>
    <col min="2" max="4" width="18.7109375" style="306" customWidth="1"/>
    <col min="5" max="6" width="20.7109375" style="306" customWidth="1"/>
    <col min="7" max="7" width="19.140625" style="306" customWidth="1"/>
    <col min="8" max="8" width="14.140625" style="306" customWidth="1"/>
    <col min="9" max="16384" width="9.140625" style="306"/>
  </cols>
  <sheetData>
    <row r="1" spans="1:9" ht="23.25">
      <c r="A1" s="1" t="s">
        <v>0</v>
      </c>
    </row>
    <row r="3" spans="1:9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9">
      <c r="A4" s="306" t="s">
        <v>2</v>
      </c>
    </row>
    <row r="6" spans="1:9">
      <c r="A6" s="1107" t="s">
        <v>294</v>
      </c>
      <c r="B6" s="1107"/>
      <c r="C6" s="1107"/>
      <c r="D6" s="29"/>
      <c r="E6" s="29"/>
      <c r="F6" s="29"/>
      <c r="G6" s="29"/>
      <c r="H6" s="29"/>
    </row>
    <row r="7" spans="1:9" ht="15.75" thickBot="1">
      <c r="A7" s="310"/>
      <c r="B7" s="310"/>
      <c r="C7" s="310"/>
      <c r="D7" s="29"/>
      <c r="E7" s="29"/>
      <c r="F7" s="29"/>
      <c r="G7" s="29"/>
      <c r="H7" s="29"/>
    </row>
    <row r="8" spans="1:9" ht="24.75" thickBot="1">
      <c r="A8" s="1256" t="s">
        <v>295</v>
      </c>
      <c r="B8" s="1257"/>
      <c r="C8" s="1257"/>
      <c r="D8" s="1258"/>
      <c r="E8" s="417" t="s">
        <v>284</v>
      </c>
      <c r="F8" s="418" t="s">
        <v>285</v>
      </c>
      <c r="G8" s="419"/>
      <c r="H8" s="29"/>
    </row>
    <row r="9" spans="1:9" ht="15.75" thickBot="1">
      <c r="A9" s="1259" t="s">
        <v>296</v>
      </c>
      <c r="B9" s="1260"/>
      <c r="C9" s="1260"/>
      <c r="D9" s="1261"/>
      <c r="E9" s="420">
        <f>SUM(E10:E17)</f>
        <v>2325542.3499999996</v>
      </c>
      <c r="F9" s="420">
        <f>SUM(F10:F17)</f>
        <v>3131628.21</v>
      </c>
      <c r="G9" s="421"/>
      <c r="H9" s="29"/>
    </row>
    <row r="10" spans="1:9">
      <c r="A10" s="1262" t="s">
        <v>297</v>
      </c>
      <c r="B10" s="1263"/>
      <c r="C10" s="1263"/>
      <c r="D10" s="1264"/>
      <c r="E10" s="422">
        <f>SUM('[29]P163:DBFO'!E10)</f>
        <v>0</v>
      </c>
      <c r="F10" s="423">
        <f>SUM('[29]P163:DBFO'!F10)</f>
        <v>0</v>
      </c>
      <c r="G10" s="173"/>
      <c r="H10" s="29"/>
    </row>
    <row r="11" spans="1:9">
      <c r="A11" s="1253" t="s">
        <v>298</v>
      </c>
      <c r="B11" s="1254"/>
      <c r="C11" s="1254"/>
      <c r="D11" s="1255"/>
      <c r="E11" s="424">
        <f>SUM('[29]P163:DBFO'!E11)</f>
        <v>0</v>
      </c>
      <c r="F11" s="425">
        <f>SUM('[29]P163:DBFO'!F11)</f>
        <v>0</v>
      </c>
      <c r="G11" s="173"/>
      <c r="H11" s="29"/>
    </row>
    <row r="12" spans="1:9">
      <c r="A12" s="1253" t="s">
        <v>299</v>
      </c>
      <c r="B12" s="1254"/>
      <c r="C12" s="1254"/>
      <c r="D12" s="1255"/>
      <c r="E12" s="424">
        <f>SUM('[29]P163:DBFO'!E12)</f>
        <v>0</v>
      </c>
      <c r="F12" s="425">
        <f>SUM('[29]P163:DBFO'!F12)</f>
        <v>0</v>
      </c>
      <c r="G12" s="173"/>
      <c r="H12" s="29"/>
    </row>
    <row r="13" spans="1:9">
      <c r="A13" s="1265" t="s">
        <v>300</v>
      </c>
      <c r="B13" s="1266"/>
      <c r="C13" s="1266"/>
      <c r="D13" s="1267"/>
      <c r="E13" s="424">
        <f>SUM('[29]P163:DBFO'!E13)</f>
        <v>2310883.2999999998</v>
      </c>
      <c r="F13" s="425">
        <f>SUM('[29]P163:DBFO'!F13)</f>
        <v>3112903.64</v>
      </c>
      <c r="G13" s="173"/>
      <c r="H13" s="29"/>
    </row>
    <row r="14" spans="1:9">
      <c r="A14" s="1253" t="s">
        <v>301</v>
      </c>
      <c r="B14" s="1254"/>
      <c r="C14" s="1254"/>
      <c r="D14" s="1255"/>
      <c r="E14" s="424">
        <f>SUM('[29]P163:DBFO'!E14)</f>
        <v>0</v>
      </c>
      <c r="F14" s="425">
        <f>SUM('[29]P163:DBFO'!F14)</f>
        <v>0</v>
      </c>
      <c r="G14" s="173"/>
      <c r="H14" s="29"/>
    </row>
    <row r="15" spans="1:9">
      <c r="A15" s="1268" t="s">
        <v>302</v>
      </c>
      <c r="B15" s="1269"/>
      <c r="C15" s="1269"/>
      <c r="D15" s="1270"/>
      <c r="E15" s="424">
        <f>SUM('[29]P163:DBFO'!E15)</f>
        <v>0</v>
      </c>
      <c r="F15" s="425">
        <f>SUM('[29]P163:DBFO'!F15)</f>
        <v>0</v>
      </c>
      <c r="G15" s="173"/>
      <c r="H15" s="29"/>
    </row>
    <row r="16" spans="1:9">
      <c r="A16" s="1268" t="s">
        <v>303</v>
      </c>
      <c r="B16" s="1269"/>
      <c r="C16" s="1269"/>
      <c r="D16" s="1270"/>
      <c r="E16" s="424">
        <f>SUM('[29]P163:DBFO'!E16)</f>
        <v>0</v>
      </c>
      <c r="F16" s="425">
        <f>SUM('[29]P163:DBFO'!F16)</f>
        <v>0</v>
      </c>
      <c r="G16" s="173"/>
      <c r="H16" s="29"/>
    </row>
    <row r="17" spans="1:8" ht="15.75" thickBot="1">
      <c r="A17" s="1271" t="s">
        <v>304</v>
      </c>
      <c r="B17" s="1272"/>
      <c r="C17" s="1272"/>
      <c r="D17" s="1273"/>
      <c r="E17" s="426">
        <f>SUM('[29]P163:DBFO'!E17)</f>
        <v>14659.05</v>
      </c>
      <c r="F17" s="427">
        <f>SUM('[29]P163:DBFO'!F17)</f>
        <v>18724.57</v>
      </c>
      <c r="G17" s="173"/>
      <c r="H17" s="29"/>
    </row>
    <row r="18" spans="1:8" ht="15.75" thickBot="1">
      <c r="A18" s="1259" t="s">
        <v>305</v>
      </c>
      <c r="B18" s="1260"/>
      <c r="C18" s="1260"/>
      <c r="D18" s="1261"/>
      <c r="E18" s="428">
        <f>SUM('[29]P163:DBFO'!E18)</f>
        <v>0</v>
      </c>
      <c r="F18" s="429">
        <f>SUM('[29]P163:DBFO'!F18)</f>
        <v>0</v>
      </c>
      <c r="G18" s="430"/>
      <c r="H18" s="29"/>
    </row>
    <row r="19" spans="1:8" ht="15.75" thickBot="1">
      <c r="A19" s="1274" t="s">
        <v>306</v>
      </c>
      <c r="B19" s="1275"/>
      <c r="C19" s="1275"/>
      <c r="D19" s="1276"/>
      <c r="E19" s="431">
        <f>SUM('[29]P163:DBFO'!E19)</f>
        <v>0</v>
      </c>
      <c r="F19" s="432">
        <f>SUM('[29]P163:DBFO'!F19)</f>
        <v>0</v>
      </c>
      <c r="G19" s="430"/>
      <c r="H19" s="29"/>
    </row>
    <row r="20" spans="1:8" ht="15.75" thickBot="1">
      <c r="A20" s="1274" t="s">
        <v>307</v>
      </c>
      <c r="B20" s="1275"/>
      <c r="C20" s="1275"/>
      <c r="D20" s="1276"/>
      <c r="E20" s="428">
        <f>SUM('[29]P163:DBFO'!E20)</f>
        <v>0</v>
      </c>
      <c r="F20" s="429">
        <f>SUM('[29]P163:DBFO'!F20)</f>
        <v>0</v>
      </c>
      <c r="G20" s="430"/>
      <c r="H20" s="29"/>
    </row>
    <row r="21" spans="1:8" ht="15.75" thickBot="1">
      <c r="A21" s="1274" t="s">
        <v>308</v>
      </c>
      <c r="B21" s="1275"/>
      <c r="C21" s="1275"/>
      <c r="D21" s="1276"/>
      <c r="E21" s="428">
        <f>SUM('[29]P163:DBFO'!E21)</f>
        <v>0</v>
      </c>
      <c r="F21" s="429">
        <f>SUM('[29]P163:DBFO'!F21)</f>
        <v>0</v>
      </c>
      <c r="G21" s="430"/>
      <c r="H21" s="29"/>
    </row>
    <row r="22" spans="1:8" ht="15.75" thickBot="1">
      <c r="A22" s="1274" t="s">
        <v>309</v>
      </c>
      <c r="B22" s="1275"/>
      <c r="C22" s="1275"/>
      <c r="D22" s="1276"/>
      <c r="E22" s="420">
        <f>E23+E31+E34+E37</f>
        <v>103443.76000000001</v>
      </c>
      <c r="F22" s="420">
        <f>SUM(F23+F31+F34+F37)</f>
        <v>139605.16299999997</v>
      </c>
      <c r="G22" s="421"/>
      <c r="H22" s="29"/>
    </row>
    <row r="23" spans="1:8">
      <c r="A23" s="1262" t="s">
        <v>310</v>
      </c>
      <c r="B23" s="1263"/>
      <c r="C23" s="1263"/>
      <c r="D23" s="1264"/>
      <c r="E23" s="433">
        <f>SUM(E24:E30)</f>
        <v>0</v>
      </c>
      <c r="F23" s="433">
        <f>SUM(F24:F30)</f>
        <v>0</v>
      </c>
      <c r="G23" s="253"/>
      <c r="H23" s="29"/>
    </row>
    <row r="24" spans="1:8">
      <c r="A24" s="1277" t="s">
        <v>311</v>
      </c>
      <c r="B24" s="1278"/>
      <c r="C24" s="1278"/>
      <c r="D24" s="1279"/>
      <c r="E24" s="434">
        <f>SUM('[29]P163:DBFO'!E24)</f>
        <v>0</v>
      </c>
      <c r="F24" s="435">
        <f>SUM('[29]P163:DBFO'!F24)</f>
        <v>0</v>
      </c>
      <c r="G24" s="436"/>
      <c r="H24" s="29"/>
    </row>
    <row r="25" spans="1:8">
      <c r="A25" s="1277" t="s">
        <v>312</v>
      </c>
      <c r="B25" s="1278"/>
      <c r="C25" s="1278"/>
      <c r="D25" s="1279"/>
      <c r="E25" s="434">
        <f>SUM('[29]P163:DBFO'!E25)</f>
        <v>0</v>
      </c>
      <c r="F25" s="435">
        <f>SUM('[29]P163:DBFO'!F25)</f>
        <v>0</v>
      </c>
      <c r="G25" s="436"/>
      <c r="H25" s="29"/>
    </row>
    <row r="26" spans="1:8">
      <c r="A26" s="1277" t="s">
        <v>313</v>
      </c>
      <c r="B26" s="1278"/>
      <c r="C26" s="1278"/>
      <c r="D26" s="1279"/>
      <c r="E26" s="434">
        <f>SUM('[29]P163:DBFO'!E26)</f>
        <v>0</v>
      </c>
      <c r="F26" s="435">
        <f>SUM('[29]P163:DBFO'!F26)</f>
        <v>0</v>
      </c>
      <c r="G26" s="436"/>
      <c r="H26" s="29"/>
    </row>
    <row r="27" spans="1:8">
      <c r="A27" s="1277" t="s">
        <v>314</v>
      </c>
      <c r="B27" s="1278"/>
      <c r="C27" s="1278"/>
      <c r="D27" s="1279"/>
      <c r="E27" s="434">
        <f>SUM('[29]P163:DBFO'!E27)</f>
        <v>0</v>
      </c>
      <c r="F27" s="435">
        <f>SUM('[29]P163:DBFO'!F27)</f>
        <v>0</v>
      </c>
      <c r="G27" s="436"/>
      <c r="H27" s="29"/>
    </row>
    <row r="28" spans="1:8">
      <c r="A28" s="1277" t="s">
        <v>315</v>
      </c>
      <c r="B28" s="1278"/>
      <c r="C28" s="1278"/>
      <c r="D28" s="1279"/>
      <c r="E28" s="434">
        <f>SUM('[29]P163:DBFO'!E28)</f>
        <v>0</v>
      </c>
      <c r="F28" s="435">
        <f>SUM('[29]P163:DBFO'!F28)</f>
        <v>0</v>
      </c>
      <c r="G28" s="436"/>
      <c r="H28" s="29"/>
    </row>
    <row r="29" spans="1:8">
      <c r="A29" s="1277" t="s">
        <v>316</v>
      </c>
      <c r="B29" s="1278"/>
      <c r="C29" s="1278"/>
      <c r="D29" s="1279"/>
      <c r="E29" s="434">
        <f>SUM('[29]P163:DBFO'!E29)</f>
        <v>0</v>
      </c>
      <c r="F29" s="435">
        <f>SUM('[29]P163:DBFO'!F29)</f>
        <v>0</v>
      </c>
      <c r="G29" s="436"/>
      <c r="H29" s="29"/>
    </row>
    <row r="30" spans="1:8">
      <c r="A30" s="1277" t="s">
        <v>317</v>
      </c>
      <c r="B30" s="1278"/>
      <c r="C30" s="1278"/>
      <c r="D30" s="1279"/>
      <c r="E30" s="434">
        <f>SUM('[29]P163:DBFO'!E30)</f>
        <v>0</v>
      </c>
      <c r="F30" s="435">
        <f>SUM('[29]P163:DBFO'!F30)</f>
        <v>0</v>
      </c>
      <c r="G30" s="436"/>
      <c r="H30" s="29"/>
    </row>
    <row r="31" spans="1:8">
      <c r="A31" s="1268" t="s">
        <v>318</v>
      </c>
      <c r="B31" s="1269"/>
      <c r="C31" s="1269"/>
      <c r="D31" s="1270"/>
      <c r="E31" s="437">
        <f>SUM(E32:E33)</f>
        <v>0</v>
      </c>
      <c r="F31" s="437">
        <f>SUM(F32:F33)</f>
        <v>0</v>
      </c>
      <c r="G31" s="253"/>
      <c r="H31" s="29"/>
    </row>
    <row r="32" spans="1:8">
      <c r="A32" s="1277" t="s">
        <v>319</v>
      </c>
      <c r="B32" s="1278"/>
      <c r="C32" s="1278"/>
      <c r="D32" s="1279"/>
      <c r="E32" s="434">
        <f>SUM('[29]P163:DBFO'!E32)</f>
        <v>0</v>
      </c>
      <c r="F32" s="435">
        <f>SUM('[29]P163:DBFO'!F32)</f>
        <v>0</v>
      </c>
      <c r="G32" s="436"/>
      <c r="H32" s="29"/>
    </row>
    <row r="33" spans="1:8">
      <c r="A33" s="1277" t="s">
        <v>320</v>
      </c>
      <c r="B33" s="1278"/>
      <c r="C33" s="1278"/>
      <c r="D33" s="1279"/>
      <c r="E33" s="434">
        <f>SUM('[29]P163:DBFO'!E33)</f>
        <v>0</v>
      </c>
      <c r="F33" s="435">
        <f>SUM('[29]P163:DBFO'!F33)</f>
        <v>0</v>
      </c>
      <c r="G33" s="436"/>
      <c r="H33" s="29"/>
    </row>
    <row r="34" spans="1:8">
      <c r="A34" s="1253" t="s">
        <v>321</v>
      </c>
      <c r="B34" s="1254"/>
      <c r="C34" s="1254"/>
      <c r="D34" s="1255"/>
      <c r="E34" s="437">
        <f>SUM(E35:E36)</f>
        <v>0</v>
      </c>
      <c r="F34" s="437">
        <f>SUM(F35:F36)</f>
        <v>0</v>
      </c>
      <c r="G34" s="253"/>
      <c r="H34" s="29"/>
    </row>
    <row r="35" spans="1:8">
      <c r="A35" s="1277" t="s">
        <v>322</v>
      </c>
      <c r="B35" s="1278"/>
      <c r="C35" s="1278"/>
      <c r="D35" s="1279"/>
      <c r="E35" s="434">
        <f>SUM('[29]P163:DBFO'!E35)</f>
        <v>0</v>
      </c>
      <c r="F35" s="435">
        <f>SUM('[29]P163:DBFO'!F35)</f>
        <v>0</v>
      </c>
      <c r="G35" s="436"/>
      <c r="H35" s="29"/>
    </row>
    <row r="36" spans="1:8">
      <c r="A36" s="1277" t="s">
        <v>323</v>
      </c>
      <c r="B36" s="1278"/>
      <c r="C36" s="1278"/>
      <c r="D36" s="1279"/>
      <c r="E36" s="434">
        <f>SUM('[29]P163:DBFO'!E36)</f>
        <v>0</v>
      </c>
      <c r="F36" s="435">
        <f>SUM('[29]P163:DBFO'!F36)</f>
        <v>0</v>
      </c>
      <c r="G36" s="436"/>
      <c r="H36" s="29"/>
    </row>
    <row r="37" spans="1:8">
      <c r="A37" s="1253" t="s">
        <v>324</v>
      </c>
      <c r="B37" s="1254"/>
      <c r="C37" s="1254"/>
      <c r="D37" s="1255"/>
      <c r="E37" s="437">
        <f>SUM(E38:E51)</f>
        <v>103443.76000000001</v>
      </c>
      <c r="F37" s="437">
        <f>SUM(F38:F51)</f>
        <v>139605.16299999997</v>
      </c>
      <c r="G37" s="253"/>
      <c r="H37" s="29"/>
    </row>
    <row r="38" spans="1:8">
      <c r="A38" s="1277" t="s">
        <v>325</v>
      </c>
      <c r="B38" s="1278"/>
      <c r="C38" s="1278"/>
      <c r="D38" s="1279"/>
      <c r="E38" s="424">
        <f>SUM('[29]P163:DBFO'!E38)</f>
        <v>0</v>
      </c>
      <c r="F38" s="425">
        <f>SUM('[29]P163:DBFO'!F38)</f>
        <v>0</v>
      </c>
      <c r="G38" s="173"/>
      <c r="H38" s="29"/>
    </row>
    <row r="39" spans="1:8">
      <c r="A39" s="1277" t="s">
        <v>326</v>
      </c>
      <c r="B39" s="1278"/>
      <c r="C39" s="1278"/>
      <c r="D39" s="1279"/>
      <c r="E39" s="424">
        <f>SUM('[29]P163:DBFO'!E39)</f>
        <v>0</v>
      </c>
      <c r="F39" s="425">
        <f>SUM('[29]P163:DBFO'!F39)</f>
        <v>0</v>
      </c>
      <c r="G39" s="173"/>
      <c r="H39" s="29"/>
    </row>
    <row r="40" spans="1:8">
      <c r="A40" s="1277" t="s">
        <v>327</v>
      </c>
      <c r="B40" s="1278"/>
      <c r="C40" s="1278"/>
      <c r="D40" s="1279"/>
      <c r="E40" s="424">
        <f>SUM('[29]P163:DBFO'!E40)</f>
        <v>0</v>
      </c>
      <c r="F40" s="425">
        <f>SUM('[29]P163:DBFO'!F40)</f>
        <v>0</v>
      </c>
      <c r="G40" s="173"/>
      <c r="H40" s="29"/>
    </row>
    <row r="41" spans="1:8">
      <c r="A41" s="1277" t="s">
        <v>328</v>
      </c>
      <c r="B41" s="1278"/>
      <c r="C41" s="1278"/>
      <c r="D41" s="1279"/>
      <c r="E41" s="424">
        <f>SUM('[29]P163:DBFO'!E41)</f>
        <v>0</v>
      </c>
      <c r="F41" s="425">
        <f>SUM('[29]P163:DBFO'!F41)</f>
        <v>0</v>
      </c>
      <c r="G41" s="173"/>
      <c r="H41" s="29"/>
    </row>
    <row r="42" spans="1:8">
      <c r="A42" s="1277" t="s">
        <v>329</v>
      </c>
      <c r="B42" s="1278"/>
      <c r="C42" s="1278"/>
      <c r="D42" s="1279"/>
      <c r="E42" s="424">
        <f>SUM('[29]P163:DBFO'!E42)</f>
        <v>0</v>
      </c>
      <c r="F42" s="425">
        <f>SUM('[29]P163:DBFO'!F42)</f>
        <v>0</v>
      </c>
      <c r="G42" s="173"/>
      <c r="H42" s="29"/>
    </row>
    <row r="43" spans="1:8">
      <c r="A43" s="1277" t="s">
        <v>330</v>
      </c>
      <c r="B43" s="1278"/>
      <c r="C43" s="1278"/>
      <c r="D43" s="1279"/>
      <c r="E43" s="424">
        <f>SUM('[29]P163:DBFO'!E43)</f>
        <v>0</v>
      </c>
      <c r="F43" s="425">
        <f>SUM('[29]P163:DBFO'!F43)</f>
        <v>0</v>
      </c>
      <c r="G43" s="173"/>
      <c r="H43" s="29"/>
    </row>
    <row r="44" spans="1:8">
      <c r="A44" s="1277" t="s">
        <v>331</v>
      </c>
      <c r="B44" s="1278"/>
      <c r="C44" s="1278"/>
      <c r="D44" s="1279"/>
      <c r="E44" s="424">
        <f>SUM('[29]P163:DBFO'!E44)</f>
        <v>0</v>
      </c>
      <c r="F44" s="425">
        <f>SUM('[29]P163:DBFO'!F44)</f>
        <v>0</v>
      </c>
      <c r="G44" s="173"/>
      <c r="H44" s="29"/>
    </row>
    <row r="45" spans="1:8">
      <c r="A45" s="1277" t="s">
        <v>332</v>
      </c>
      <c r="B45" s="1278"/>
      <c r="C45" s="1278"/>
      <c r="D45" s="1279"/>
      <c r="E45" s="424">
        <f>SUM('[29]P163:DBFO'!E45)</f>
        <v>0</v>
      </c>
      <c r="F45" s="425">
        <f>SUM('[29]P163:DBFO'!F45)</f>
        <v>0</v>
      </c>
      <c r="G45" s="173"/>
      <c r="H45" s="29"/>
    </row>
    <row r="46" spans="1:8">
      <c r="A46" s="1277" t="s">
        <v>333</v>
      </c>
      <c r="B46" s="1278"/>
      <c r="C46" s="1278"/>
      <c r="D46" s="1279"/>
      <c r="E46" s="424">
        <f>SUM('[29]P163:DBFO'!E46)</f>
        <v>0</v>
      </c>
      <c r="F46" s="425">
        <f>SUM('[29]P163:DBFO'!F46)</f>
        <v>0</v>
      </c>
      <c r="G46" s="173"/>
      <c r="H46" s="29"/>
    </row>
    <row r="47" spans="1:8">
      <c r="A47" s="1280" t="s">
        <v>334</v>
      </c>
      <c r="B47" s="1281"/>
      <c r="C47" s="1281"/>
      <c r="D47" s="1282"/>
      <c r="E47" s="424">
        <f>SUM('[29]P163:DBFO'!E47)</f>
        <v>0</v>
      </c>
      <c r="F47" s="425">
        <f>SUM('[29]P163:DBFO'!F47)</f>
        <v>0</v>
      </c>
      <c r="G47" s="173"/>
      <c r="H47" s="29"/>
    </row>
    <row r="48" spans="1:8">
      <c r="A48" s="1280" t="s">
        <v>335</v>
      </c>
      <c r="B48" s="1281"/>
      <c r="C48" s="1281"/>
      <c r="D48" s="1282"/>
      <c r="E48" s="424">
        <f>SUM('[29]P163:DBFO'!E48)</f>
        <v>0</v>
      </c>
      <c r="F48" s="425">
        <f>SUM('[29]P163:DBFO'!F48)</f>
        <v>0</v>
      </c>
      <c r="G48" s="173"/>
      <c r="H48" s="29"/>
    </row>
    <row r="49" spans="1:8">
      <c r="A49" s="1280" t="s">
        <v>336</v>
      </c>
      <c r="B49" s="1281"/>
      <c r="C49" s="1281"/>
      <c r="D49" s="1282"/>
      <c r="E49" s="424">
        <f>SUM('[29]P163:DBFO'!E49)</f>
        <v>0</v>
      </c>
      <c r="F49" s="425">
        <f>SUM('[29]P163:DBFO'!F49)</f>
        <v>0</v>
      </c>
      <c r="G49" s="173"/>
      <c r="H49" s="29"/>
    </row>
    <row r="50" spans="1:8">
      <c r="A50" s="1283" t="s">
        <v>337</v>
      </c>
      <c r="B50" s="1284"/>
      <c r="C50" s="1284"/>
      <c r="D50" s="1285"/>
      <c r="E50" s="424">
        <f>SUM('[29]P163:DBFO'!E50)</f>
        <v>0</v>
      </c>
      <c r="F50" s="425">
        <f>SUM('[29]P163:DBFO'!F50)</f>
        <v>0</v>
      </c>
      <c r="G50" s="173"/>
      <c r="H50" s="29"/>
    </row>
    <row r="51" spans="1:8" ht="15.75" thickBot="1">
      <c r="A51" s="1286" t="s">
        <v>338</v>
      </c>
      <c r="B51" s="1287"/>
      <c r="C51" s="1287"/>
      <c r="D51" s="1288"/>
      <c r="E51" s="424">
        <f>SUM('[29]P163:DBFO'!E51)</f>
        <v>103443.76000000001</v>
      </c>
      <c r="F51" s="425">
        <f>SUM('[29]P163:DBFO'!F51)</f>
        <v>139605.16299999997</v>
      </c>
      <c r="G51" s="173"/>
      <c r="H51" s="29"/>
    </row>
    <row r="52" spans="1:8" ht="15.75" thickBot="1">
      <c r="A52" s="1289" t="s">
        <v>339</v>
      </c>
      <c r="B52" s="1290"/>
      <c r="C52" s="1290"/>
      <c r="D52" s="1291"/>
      <c r="E52" s="438">
        <f>SUM(E9+E18+E19+E20+E21+E22)</f>
        <v>2428986.1099999994</v>
      </c>
      <c r="F52" s="438">
        <f>SUM(F9+F18+F19+F20+F21+F22)</f>
        <v>3271233.3730000001</v>
      </c>
      <c r="G52" s="421"/>
      <c r="H52" s="29"/>
    </row>
    <row r="56" spans="1:8" ht="30">
      <c r="A56" s="304" t="s">
        <v>29</v>
      </c>
      <c r="B56" s="304"/>
      <c r="C56" s="304" t="s">
        <v>30</v>
      </c>
      <c r="D56" s="304"/>
      <c r="F56" s="1004" t="s">
        <v>31</v>
      </c>
      <c r="G56" s="1004"/>
    </row>
    <row r="57" spans="1:8">
      <c r="A57" s="304" t="s">
        <v>32</v>
      </c>
      <c r="B57" s="305"/>
      <c r="C57" s="1004" t="s">
        <v>33</v>
      </c>
      <c r="D57" s="1005"/>
      <c r="E57" s="304"/>
      <c r="F57" s="1004" t="s">
        <v>34</v>
      </c>
      <c r="G57" s="1004"/>
    </row>
  </sheetData>
  <mergeCells count="50">
    <mergeCell ref="C57:D57"/>
    <mergeCell ref="F57:G57"/>
    <mergeCell ref="A48:D48"/>
    <mergeCell ref="A49:D49"/>
    <mergeCell ref="A50:D50"/>
    <mergeCell ref="A51:D51"/>
    <mergeCell ref="A52:D52"/>
    <mergeCell ref="F56:G56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11:D11"/>
    <mergeCell ref="A3:I3"/>
    <mergeCell ref="A6:C6"/>
    <mergeCell ref="A8:D8"/>
    <mergeCell ref="A9:D9"/>
    <mergeCell ref="A10:D10"/>
  </mergeCells>
  <pageMargins left="0.25" right="0.25" top="0.75" bottom="0.75" header="0.3" footer="0.3"/>
  <pageSetup paperSize="9" scale="61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view="pageBreakPreview" zoomScaleNormal="100" zoomScaleSheetLayoutView="100" workbookViewId="0">
      <selection activeCell="K10" sqref="K10"/>
    </sheetView>
  </sheetViews>
  <sheetFormatPr defaultRowHeight="15"/>
  <cols>
    <col min="1" max="1" width="35.85546875" style="306" customWidth="1"/>
    <col min="2" max="2" width="18.7109375" style="306" customWidth="1"/>
    <col min="3" max="4" width="22.7109375" style="306" customWidth="1"/>
    <col min="5" max="7" width="19.140625" style="306" customWidth="1"/>
    <col min="8" max="8" width="14.140625" style="306" customWidth="1"/>
    <col min="9" max="9" width="9.140625" style="306" customWidth="1"/>
    <col min="10" max="16384" width="9.140625" style="306"/>
  </cols>
  <sheetData>
    <row r="1" spans="1:11" ht="23.25">
      <c r="A1" s="1" t="s">
        <v>0</v>
      </c>
    </row>
    <row r="3" spans="1:11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11">
      <c r="A4" s="306" t="s">
        <v>2</v>
      </c>
    </row>
    <row r="6" spans="1:11">
      <c r="A6" s="985" t="s">
        <v>340</v>
      </c>
      <c r="B6" s="1048"/>
      <c r="C6" s="1048"/>
      <c r="D6" s="1048"/>
      <c r="E6" s="29"/>
      <c r="F6" s="29"/>
      <c r="G6" s="29"/>
      <c r="H6" s="29"/>
      <c r="I6" s="29"/>
      <c r="J6" s="29"/>
      <c r="K6" s="29"/>
    </row>
    <row r="7" spans="1:11" ht="15.75" thickBot="1">
      <c r="A7" s="310"/>
      <c r="B7" s="310"/>
      <c r="C7" s="305"/>
      <c r="D7" s="29"/>
      <c r="E7" s="29"/>
      <c r="F7" s="29"/>
      <c r="G7" s="29"/>
      <c r="H7" s="29"/>
      <c r="I7" s="29"/>
      <c r="J7" s="29"/>
      <c r="K7" s="29"/>
    </row>
    <row r="8" spans="1:11" s="319" customFormat="1" ht="15.95" customHeight="1">
      <c r="A8" s="1294" t="s">
        <v>341</v>
      </c>
      <c r="B8" s="1295"/>
      <c r="C8" s="1298" t="s">
        <v>284</v>
      </c>
      <c r="D8" s="1298" t="s">
        <v>285</v>
      </c>
      <c r="E8" s="439"/>
      <c r="F8" s="439"/>
      <c r="G8" s="439"/>
      <c r="H8" s="439"/>
      <c r="I8" s="439"/>
      <c r="J8" s="439"/>
      <c r="K8" s="439"/>
    </row>
    <row r="9" spans="1:11" s="319" customFormat="1" ht="15.95" customHeight="1" thickBot="1">
      <c r="A9" s="1296"/>
      <c r="B9" s="1297"/>
      <c r="C9" s="1299"/>
      <c r="D9" s="1300"/>
      <c r="E9" s="439"/>
      <c r="F9" s="439"/>
      <c r="G9" s="439"/>
      <c r="H9" s="439"/>
      <c r="I9" s="439"/>
      <c r="J9" s="439"/>
      <c r="K9" s="439"/>
    </row>
    <row r="10" spans="1:11">
      <c r="A10" s="1292" t="s">
        <v>342</v>
      </c>
      <c r="B10" s="1293"/>
      <c r="C10" s="400">
        <f>SUM('[30]P163:DBFO'!C10)</f>
        <v>1499046.81</v>
      </c>
      <c r="D10" s="401">
        <f>SUM('[30]P163:DBFO'!D10)</f>
        <v>1579240.26</v>
      </c>
      <c r="E10" s="29"/>
      <c r="F10" s="29"/>
      <c r="G10" s="29"/>
      <c r="H10" s="29"/>
      <c r="I10" s="29"/>
      <c r="J10" s="29"/>
      <c r="K10" s="29"/>
    </row>
    <row r="11" spans="1:11">
      <c r="A11" s="1169" t="s">
        <v>343</v>
      </c>
      <c r="B11" s="1170"/>
      <c r="C11" s="189">
        <f>SUM('[30]P163:DBFO'!C11)</f>
        <v>0</v>
      </c>
      <c r="D11" s="396">
        <f>SUM('[30]P163:DBFO'!D11)</f>
        <v>0</v>
      </c>
      <c r="E11" s="29"/>
      <c r="F11" s="29"/>
      <c r="G11" s="29"/>
      <c r="H11" s="29"/>
      <c r="I11" s="29"/>
      <c r="J11" s="29"/>
      <c r="K11" s="29"/>
    </row>
    <row r="12" spans="1:11">
      <c r="A12" s="1169" t="s">
        <v>344</v>
      </c>
      <c r="B12" s="1170"/>
      <c r="C12" s="189">
        <f>SUM('[30]P163:DBFO'!C12)</f>
        <v>2626684.4299999997</v>
      </c>
      <c r="D12" s="396">
        <f>SUM('[30]P163:DBFO'!D12)</f>
        <v>3903099.3200000003</v>
      </c>
      <c r="E12" s="29"/>
      <c r="F12" s="29"/>
      <c r="G12" s="29"/>
      <c r="H12" s="29"/>
      <c r="I12" s="29"/>
      <c r="J12" s="29"/>
      <c r="K12" s="29"/>
    </row>
    <row r="13" spans="1:11" ht="30" customHeight="1">
      <c r="A13" s="1176" t="s">
        <v>345</v>
      </c>
      <c r="B13" s="1177"/>
      <c r="C13" s="189">
        <f>SUM('[30]P163:DBFO'!C13)</f>
        <v>0</v>
      </c>
      <c r="D13" s="396">
        <f>SUM('[30]P163:DBFO'!D13)</f>
        <v>0</v>
      </c>
      <c r="E13" s="29"/>
      <c r="F13" s="29"/>
      <c r="G13" s="29"/>
      <c r="H13" s="29"/>
      <c r="I13" s="29"/>
      <c r="J13" s="29"/>
      <c r="K13" s="29"/>
    </row>
    <row r="14" spans="1:11" ht="45.6" customHeight="1">
      <c r="A14" s="1176" t="s">
        <v>346</v>
      </c>
      <c r="B14" s="1177"/>
      <c r="C14" s="189">
        <f>SUM('[30]P163:DBFO'!C14)</f>
        <v>0</v>
      </c>
      <c r="D14" s="396">
        <f>SUM('[30]P163:DBFO'!D14)</f>
        <v>0</v>
      </c>
      <c r="E14" s="29"/>
      <c r="F14" s="29"/>
      <c r="G14" s="29"/>
      <c r="H14" s="29"/>
      <c r="I14" s="29"/>
      <c r="J14" s="29"/>
      <c r="K14" s="29"/>
    </row>
    <row r="15" spans="1:11" ht="15" customHeight="1">
      <c r="A15" s="1176" t="s">
        <v>347</v>
      </c>
      <c r="B15" s="1177"/>
      <c r="C15" s="189">
        <f>SUM('[30]P163:DBFO'!C15)</f>
        <v>114583.26000000001</v>
      </c>
      <c r="D15" s="396">
        <f>SUM('[30]P163:DBFO'!D15)</f>
        <v>115336.12</v>
      </c>
      <c r="E15" s="29"/>
      <c r="F15" s="29"/>
      <c r="G15" s="29"/>
      <c r="H15" s="29"/>
      <c r="I15" s="29"/>
      <c r="J15" s="29"/>
      <c r="K15" s="29"/>
    </row>
    <row r="16" spans="1:11" ht="15" customHeight="1">
      <c r="A16" s="1176" t="s">
        <v>348</v>
      </c>
      <c r="B16" s="1177"/>
      <c r="C16" s="189">
        <f>SUM('[30]P163:DBFO'!C16)</f>
        <v>0</v>
      </c>
      <c r="D16" s="396">
        <f>SUM('[30]P163:DBFO'!D16)</f>
        <v>0</v>
      </c>
      <c r="E16" s="29"/>
      <c r="F16" s="29"/>
      <c r="G16" s="29"/>
      <c r="H16" s="29"/>
      <c r="I16" s="29"/>
      <c r="J16" s="29"/>
      <c r="K16" s="29"/>
    </row>
    <row r="17" spans="1:11" ht="15.75" customHeight="1">
      <c r="A17" s="1216" t="s">
        <v>349</v>
      </c>
      <c r="B17" s="1217"/>
      <c r="C17" s="189">
        <f>SUM('[30]P163:DBFO'!C17)</f>
        <v>1043.01</v>
      </c>
      <c r="D17" s="396">
        <f>SUM('[30]P163:DBFO'!D17)</f>
        <v>1229.25</v>
      </c>
      <c r="E17" s="29"/>
      <c r="F17" s="29"/>
      <c r="G17" s="29"/>
      <c r="H17" s="29"/>
      <c r="I17" s="29"/>
      <c r="J17" s="29"/>
      <c r="K17" s="29"/>
    </row>
    <row r="18" spans="1:11" ht="30" customHeight="1">
      <c r="A18" s="1176" t="s">
        <v>350</v>
      </c>
      <c r="B18" s="1177"/>
      <c r="C18" s="440">
        <f>SUM('[30]P163:DBFO'!C18)</f>
        <v>30274.84</v>
      </c>
      <c r="D18" s="396">
        <f>SUM('[30]P163:DBFO'!D18)</f>
        <v>666.84</v>
      </c>
      <c r="E18" s="29"/>
      <c r="F18" s="29"/>
      <c r="G18" s="29"/>
      <c r="H18" s="29"/>
      <c r="I18" s="29"/>
      <c r="J18" s="29"/>
      <c r="K18" s="29"/>
    </row>
    <row r="19" spans="1:11" ht="15.75" customHeight="1" thickBot="1">
      <c r="A19" s="1178" t="s">
        <v>18</v>
      </c>
      <c r="B19" s="1179"/>
      <c r="C19" s="441">
        <f>SUM('[30]P163:DBFO'!C19)</f>
        <v>0</v>
      </c>
      <c r="D19" s="442">
        <f>SUM('[30]P163:DBFO'!D19)</f>
        <v>0</v>
      </c>
      <c r="E19" s="29"/>
      <c r="F19" s="29"/>
      <c r="G19" s="29"/>
      <c r="H19" s="29"/>
      <c r="I19" s="29"/>
      <c r="J19" s="29"/>
      <c r="K19" s="29"/>
    </row>
    <row r="20" spans="1:11" ht="15.75" customHeight="1" thickBot="1">
      <c r="A20" s="1301" t="s">
        <v>96</v>
      </c>
      <c r="B20" s="1302"/>
      <c r="C20" s="443">
        <f>SUM(C10:C19)</f>
        <v>4271632.3499999996</v>
      </c>
      <c r="D20" s="443">
        <f>SUM(D10:D19)</f>
        <v>5599571.79</v>
      </c>
      <c r="E20" s="29"/>
      <c r="F20" s="29"/>
      <c r="G20" s="29"/>
      <c r="H20" s="29"/>
      <c r="I20" s="29"/>
      <c r="J20" s="29"/>
      <c r="K20" s="29"/>
    </row>
    <row r="24" spans="1:11">
      <c r="A24" s="304" t="s">
        <v>29</v>
      </c>
      <c r="B24" s="304"/>
      <c r="C24" s="304" t="s">
        <v>30</v>
      </c>
      <c r="D24" s="304"/>
      <c r="F24" s="1004" t="s">
        <v>31</v>
      </c>
      <c r="G24" s="1004"/>
    </row>
    <row r="25" spans="1:11">
      <c r="A25" s="304" t="s">
        <v>32</v>
      </c>
      <c r="B25" s="305"/>
      <c r="C25" s="1004" t="s">
        <v>33</v>
      </c>
      <c r="D25" s="1005"/>
      <c r="E25" s="304"/>
      <c r="F25" s="1004" t="s">
        <v>34</v>
      </c>
      <c r="G25" s="1004"/>
    </row>
  </sheetData>
  <mergeCells count="19">
    <mergeCell ref="C25:D25"/>
    <mergeCell ref="F25:G25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F24:G24"/>
    <mergeCell ref="A10:B10"/>
    <mergeCell ref="A3:I3"/>
    <mergeCell ref="A6:D6"/>
    <mergeCell ref="A8:B9"/>
    <mergeCell ref="C8:C9"/>
    <mergeCell ref="D8:D9"/>
  </mergeCells>
  <pageMargins left="0.25" right="0.25" top="0.75" bottom="0.75" header="0.3" footer="0.3"/>
  <pageSetup paperSize="9" scale="79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view="pageBreakPreview" zoomScaleNormal="100" zoomScaleSheetLayoutView="100" workbookViewId="0">
      <selection activeCell="H22" sqref="H22"/>
    </sheetView>
  </sheetViews>
  <sheetFormatPr defaultRowHeight="15"/>
  <cols>
    <col min="1" max="1" width="35.85546875" style="389" customWidth="1"/>
    <col min="2" max="2" width="25.7109375" style="389" customWidth="1"/>
    <col min="3" max="3" width="11.5703125" style="389" customWidth="1"/>
    <col min="4" max="4" width="20.140625" style="389" customWidth="1"/>
    <col min="5" max="7" width="19.140625" style="389" customWidth="1"/>
    <col min="8" max="8" width="14.140625" style="389" customWidth="1"/>
    <col min="9" max="9" width="9.140625" style="389" customWidth="1"/>
    <col min="10" max="16384" width="9.140625" style="389"/>
  </cols>
  <sheetData>
    <row r="1" spans="1:11" ht="23.25">
      <c r="A1" s="1" t="s">
        <v>0</v>
      </c>
    </row>
    <row r="3" spans="1:11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11">
      <c r="A4" s="389" t="s">
        <v>2</v>
      </c>
    </row>
    <row r="6" spans="1:11" ht="15" customHeight="1">
      <c r="A6" s="1107" t="s">
        <v>351</v>
      </c>
      <c r="B6" s="1107"/>
      <c r="C6" s="1107"/>
      <c r="D6" s="29"/>
      <c r="E6" s="29"/>
      <c r="F6" s="29"/>
      <c r="G6" s="29"/>
      <c r="H6" s="29"/>
      <c r="I6" s="29"/>
      <c r="J6" s="29"/>
      <c r="K6" s="29"/>
    </row>
    <row r="7" spans="1:11" ht="15.75" thickBot="1">
      <c r="A7" s="390"/>
      <c r="B7" s="390"/>
      <c r="C7" s="390"/>
      <c r="D7" s="29"/>
      <c r="E7" s="29"/>
      <c r="F7" s="29"/>
      <c r="G7" s="29"/>
      <c r="H7" s="29"/>
      <c r="I7" s="29"/>
      <c r="J7" s="29"/>
      <c r="K7" s="29"/>
    </row>
    <row r="8" spans="1:11" ht="26.25" thickBot="1">
      <c r="A8" s="1326" t="s">
        <v>352</v>
      </c>
      <c r="B8" s="1327"/>
      <c r="C8" s="1327"/>
      <c r="D8" s="1328"/>
      <c r="E8" s="392" t="s">
        <v>284</v>
      </c>
      <c r="F8" s="221" t="s">
        <v>285</v>
      </c>
      <c r="G8" s="29"/>
      <c r="H8" s="29"/>
      <c r="I8" s="29"/>
      <c r="J8" s="29"/>
      <c r="K8" s="29"/>
    </row>
    <row r="9" spans="1:11" ht="15.75" customHeight="1" thickBot="1">
      <c r="A9" s="1159" t="s">
        <v>353</v>
      </c>
      <c r="B9" s="1329"/>
      <c r="C9" s="1329"/>
      <c r="D9" s="1330"/>
      <c r="E9" s="447">
        <f>E10+E11+E12</f>
        <v>0</v>
      </c>
      <c r="F9" s="447">
        <f>F10+F11+F12</f>
        <v>0</v>
      </c>
      <c r="G9" s="29"/>
      <c r="H9" s="29"/>
      <c r="I9" s="29"/>
      <c r="J9" s="29"/>
      <c r="K9" s="29"/>
    </row>
    <row r="10" spans="1:11">
      <c r="A10" s="1331" t="s">
        <v>354</v>
      </c>
      <c r="B10" s="1332"/>
      <c r="C10" s="1332"/>
      <c r="D10" s="1333"/>
      <c r="E10" s="448">
        <f>SUM('[31]P163:DBFO'!E10)</f>
        <v>0</v>
      </c>
      <c r="F10" s="449">
        <f>SUM('[31]P163:DBFO'!F10)</f>
        <v>0</v>
      </c>
      <c r="G10" s="29"/>
      <c r="H10" s="29"/>
      <c r="I10" s="29"/>
      <c r="J10" s="29"/>
      <c r="K10" s="29"/>
    </row>
    <row r="11" spans="1:11">
      <c r="A11" s="1311" t="s">
        <v>355</v>
      </c>
      <c r="B11" s="1312"/>
      <c r="C11" s="1312"/>
      <c r="D11" s="1313"/>
      <c r="E11" s="450">
        <f>SUM('[31]P163:DBFO'!E11)</f>
        <v>0</v>
      </c>
      <c r="F11" s="391">
        <f>SUM('[31]P163:DBFO'!F11)</f>
        <v>0</v>
      </c>
      <c r="G11" s="29"/>
      <c r="H11" s="29"/>
      <c r="I11" s="29"/>
      <c r="J11" s="29"/>
      <c r="K11" s="29"/>
    </row>
    <row r="12" spans="1:11" ht="15.75" thickBot="1">
      <c r="A12" s="1303" t="s">
        <v>356</v>
      </c>
      <c r="B12" s="1304"/>
      <c r="C12" s="1304"/>
      <c r="D12" s="1305"/>
      <c r="E12" s="451">
        <f>SUM('[31]P163:DBFO'!E12)</f>
        <v>0</v>
      </c>
      <c r="F12" s="452">
        <f>SUM('[31]P163:DBFO'!F12)</f>
        <v>0</v>
      </c>
      <c r="G12" s="29"/>
      <c r="H12" s="29"/>
      <c r="I12" s="29"/>
      <c r="J12" s="29"/>
      <c r="K12" s="29"/>
    </row>
    <row r="13" spans="1:11" ht="15.75" thickBot="1">
      <c r="A13" s="1314" t="s">
        <v>357</v>
      </c>
      <c r="B13" s="1315"/>
      <c r="C13" s="1315"/>
      <c r="D13" s="1316"/>
      <c r="E13" s="453">
        <f>SUM('[31]P163:DBFO'!E13)</f>
        <v>0</v>
      </c>
      <c r="F13" s="454">
        <f>SUM('[31]P163:DBFO'!F13)</f>
        <v>0</v>
      </c>
      <c r="G13" s="29"/>
      <c r="H13" s="29"/>
      <c r="I13" s="29"/>
      <c r="J13" s="29"/>
      <c r="K13" s="29"/>
    </row>
    <row r="14" spans="1:11" ht="15.75" thickBot="1">
      <c r="A14" s="1317" t="s">
        <v>358</v>
      </c>
      <c r="B14" s="1318"/>
      <c r="C14" s="1318"/>
      <c r="D14" s="1319"/>
      <c r="E14" s="393">
        <f>SUM(E15:E24)</f>
        <v>1239180.9499999997</v>
      </c>
      <c r="F14" s="393">
        <f>SUM(F15:F24)</f>
        <v>863165.05</v>
      </c>
      <c r="G14" s="29"/>
      <c r="H14" s="29"/>
      <c r="I14" s="29"/>
      <c r="J14" s="29"/>
      <c r="K14" s="29"/>
    </row>
    <row r="15" spans="1:11" ht="15" customHeight="1">
      <c r="A15" s="1320" t="s">
        <v>359</v>
      </c>
      <c r="B15" s="1321"/>
      <c r="C15" s="1321"/>
      <c r="D15" s="1322"/>
      <c r="E15" s="455">
        <f>SUM('[31]P163:DBFO'!E15)</f>
        <v>393647.4</v>
      </c>
      <c r="F15" s="456">
        <f>SUM('[31]P163:DBFO'!F15)</f>
        <v>578664.72</v>
      </c>
      <c r="G15" s="29"/>
      <c r="H15" s="29"/>
      <c r="I15" s="29"/>
      <c r="J15" s="29"/>
      <c r="K15" s="29"/>
    </row>
    <row r="16" spans="1:11" ht="15" customHeight="1">
      <c r="A16" s="1323" t="s">
        <v>360</v>
      </c>
      <c r="B16" s="1324"/>
      <c r="C16" s="1324"/>
      <c r="D16" s="1325"/>
      <c r="E16" s="457">
        <f>SUM('[31]P163:DBFO'!E16)</f>
        <v>0</v>
      </c>
      <c r="F16" s="458">
        <f>SUM('[31]P163:DBFO'!F16)</f>
        <v>0</v>
      </c>
      <c r="G16" s="29"/>
      <c r="H16" s="29"/>
      <c r="I16" s="29"/>
      <c r="J16" s="29"/>
      <c r="K16" s="29"/>
    </row>
    <row r="17" spans="1:11" ht="15.75" customHeight="1">
      <c r="A17" s="1323" t="s">
        <v>361</v>
      </c>
      <c r="B17" s="1324"/>
      <c r="C17" s="1324"/>
      <c r="D17" s="1325"/>
      <c r="E17" s="457">
        <f>SUM('[31]P163:DBFO'!E17)</f>
        <v>300</v>
      </c>
      <c r="F17" s="458">
        <f>SUM('[31]P163:DBFO'!F17)</f>
        <v>300</v>
      </c>
      <c r="G17" s="29"/>
      <c r="H17" s="29"/>
      <c r="I17" s="29"/>
      <c r="J17" s="29"/>
      <c r="K17" s="29"/>
    </row>
    <row r="18" spans="1:11">
      <c r="A18" s="1323" t="s">
        <v>362</v>
      </c>
      <c r="B18" s="1324"/>
      <c r="C18" s="1324"/>
      <c r="D18" s="1325"/>
      <c r="E18" s="457">
        <f>SUM('[31]P163:DBFO'!E18)</f>
        <v>0</v>
      </c>
      <c r="F18" s="458">
        <f>SUM('[31]P163:DBFO'!F18)</f>
        <v>0</v>
      </c>
      <c r="G18" s="29"/>
      <c r="H18" s="29"/>
      <c r="I18" s="29"/>
      <c r="J18" s="29"/>
      <c r="K18" s="29"/>
    </row>
    <row r="19" spans="1:11" ht="15.75" customHeight="1">
      <c r="A19" s="1323" t="s">
        <v>363</v>
      </c>
      <c r="B19" s="1324"/>
      <c r="C19" s="1324"/>
      <c r="D19" s="1325"/>
      <c r="E19" s="457">
        <f>SUM('[31]P163:DBFO'!E19)</f>
        <v>109806.79000000001</v>
      </c>
      <c r="F19" s="458">
        <f>SUM('[31]P163:DBFO'!F19)</f>
        <v>59718.62</v>
      </c>
      <c r="G19" s="29"/>
      <c r="H19" s="29"/>
    </row>
    <row r="20" spans="1:11" ht="15.75" customHeight="1">
      <c r="A20" s="1323" t="s">
        <v>364</v>
      </c>
      <c r="B20" s="1324"/>
      <c r="C20" s="1324"/>
      <c r="D20" s="1325"/>
      <c r="E20" s="457">
        <f>SUM('[31]P163:DBFO'!E20)</f>
        <v>1888.5</v>
      </c>
      <c r="F20" s="458">
        <f>SUM('[31]P163:DBFO'!F20)</f>
        <v>3678.42</v>
      </c>
      <c r="G20" s="29"/>
      <c r="H20" s="29"/>
      <c r="I20" s="29"/>
      <c r="J20" s="29"/>
      <c r="K20" s="29"/>
    </row>
    <row r="21" spans="1:11">
      <c r="A21" s="1323" t="s">
        <v>365</v>
      </c>
      <c r="B21" s="1324"/>
      <c r="C21" s="1324"/>
      <c r="D21" s="1325"/>
      <c r="E21" s="457">
        <f>SUM('[31]P163:DBFO'!E21)</f>
        <v>0</v>
      </c>
      <c r="F21" s="458">
        <f>SUM('[31]P163:DBFO'!F21)</f>
        <v>0</v>
      </c>
      <c r="G21" s="29"/>
      <c r="H21" s="29"/>
      <c r="I21" s="29"/>
      <c r="J21" s="29"/>
    </row>
    <row r="22" spans="1:11" ht="30" customHeight="1">
      <c r="A22" s="1311" t="s">
        <v>366</v>
      </c>
      <c r="B22" s="1312"/>
      <c r="C22" s="1312"/>
      <c r="D22" s="1313"/>
      <c r="E22" s="457">
        <f>SUM('[31]P163:DBFO'!E22)</f>
        <v>0</v>
      </c>
      <c r="F22" s="458">
        <f>SUM('[31]P163:DBFO'!F22)</f>
        <v>0</v>
      </c>
      <c r="G22" s="29"/>
      <c r="H22" s="29"/>
      <c r="I22" s="29"/>
      <c r="J22" s="29"/>
    </row>
    <row r="23" spans="1:11" ht="60.2" customHeight="1">
      <c r="A23" s="1311" t="s">
        <v>367</v>
      </c>
      <c r="B23" s="1312"/>
      <c r="C23" s="1312"/>
      <c r="D23" s="1313"/>
      <c r="E23" s="457">
        <f>SUM('[31]P163:DBFO'!E23)</f>
        <v>0</v>
      </c>
      <c r="F23" s="458">
        <f>SUM('[31]P163:DBFO'!F23)</f>
        <v>0</v>
      </c>
      <c r="G23" s="29"/>
      <c r="H23" s="29"/>
      <c r="I23" s="29"/>
      <c r="J23" s="29"/>
    </row>
    <row r="24" spans="1:11" ht="60.2" customHeight="1" thickBot="1">
      <c r="A24" s="1303" t="s">
        <v>368</v>
      </c>
      <c r="B24" s="1304"/>
      <c r="C24" s="1304"/>
      <c r="D24" s="1305"/>
      <c r="E24" s="459">
        <f>SUM('[31]P163:DBFO'!E24)</f>
        <v>733538.25999999978</v>
      </c>
      <c r="F24" s="460">
        <f>SUM('[31]P163:DBFO'!F24)</f>
        <v>220803.28999999998</v>
      </c>
      <c r="G24" s="29"/>
      <c r="H24" s="29"/>
      <c r="I24" s="461"/>
      <c r="J24" s="29"/>
    </row>
    <row r="25" spans="1:11" ht="15.75" thickBot="1">
      <c r="A25" s="1306" t="s">
        <v>96</v>
      </c>
      <c r="B25" s="1307"/>
      <c r="C25" s="1307"/>
      <c r="D25" s="1308"/>
      <c r="E25" s="274">
        <f>SUM(E9+E13+E14)</f>
        <v>1239180.9499999997</v>
      </c>
      <c r="F25" s="274">
        <f>SUM(F9+F14)</f>
        <v>863165.05</v>
      </c>
      <c r="G25" s="29"/>
      <c r="H25" s="29"/>
      <c r="I25" s="29"/>
      <c r="J25" s="29"/>
    </row>
    <row r="29" spans="1:11">
      <c r="A29" s="387" t="s">
        <v>29</v>
      </c>
      <c r="B29" s="387"/>
      <c r="C29" s="387" t="s">
        <v>30</v>
      </c>
      <c r="D29" s="387"/>
      <c r="F29" s="1309" t="s">
        <v>369</v>
      </c>
      <c r="G29" s="1310"/>
    </row>
    <row r="30" spans="1:11">
      <c r="A30" s="387" t="s">
        <v>32</v>
      </c>
      <c r="B30" s="388"/>
      <c r="C30" s="1004" t="s">
        <v>33</v>
      </c>
      <c r="D30" s="1005"/>
      <c r="E30" s="387"/>
      <c r="F30" s="1309" t="s">
        <v>34</v>
      </c>
      <c r="G30" s="1310"/>
    </row>
    <row r="38" spans="1:10">
      <c r="G38" s="29"/>
      <c r="H38" s="29"/>
      <c r="I38" s="29"/>
      <c r="J38" s="29"/>
    </row>
    <row r="40" spans="1:10">
      <c r="A40" s="29"/>
      <c r="B40" s="29"/>
    </row>
    <row r="42" spans="1:10">
      <c r="A42" s="29"/>
      <c r="B42" s="29"/>
      <c r="C42" s="29"/>
    </row>
    <row r="43" spans="1:10">
      <c r="A43" s="29"/>
    </row>
    <row r="44" spans="1:10">
      <c r="A44" s="29"/>
      <c r="B44" s="29"/>
    </row>
    <row r="45" spans="1:10">
      <c r="A45" s="29"/>
      <c r="B45" s="29"/>
    </row>
    <row r="49" spans="2:2">
      <c r="B49" s="314"/>
    </row>
  </sheetData>
  <mergeCells count="23">
    <mergeCell ref="A11:D11"/>
    <mergeCell ref="A3:I3"/>
    <mergeCell ref="A6:C6"/>
    <mergeCell ref="A8:D8"/>
    <mergeCell ref="A9:D9"/>
    <mergeCell ref="A10:D10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4:D24"/>
    <mergeCell ref="A25:D25"/>
    <mergeCell ref="F29:G29"/>
    <mergeCell ref="C30:D30"/>
    <mergeCell ref="F30:G30"/>
  </mergeCells>
  <pageMargins left="0.25" right="0.25" top="0.75" bottom="0.75" header="0.3" footer="0.3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EI27"/>
  <sheetViews>
    <sheetView topLeftCell="A10" zoomScaleNormal="100" workbookViewId="0">
      <selection activeCell="B35" sqref="B35"/>
    </sheetView>
  </sheetViews>
  <sheetFormatPr defaultColWidth="9.140625" defaultRowHeight="13.5"/>
  <cols>
    <col min="1" max="1" width="8.42578125" style="534" customWidth="1"/>
    <col min="2" max="2" width="35" style="534" customWidth="1"/>
    <col min="3" max="3" width="12.140625" style="534" customWidth="1"/>
    <col min="4" max="4" width="13.5703125" style="534" customWidth="1"/>
    <col min="5" max="5" width="13.42578125" style="534" customWidth="1"/>
    <col min="6" max="7" width="12.85546875" style="534" customWidth="1"/>
    <col min="8" max="8" width="10" style="534" customWidth="1"/>
    <col min="9" max="9" width="9.42578125" style="534" customWidth="1"/>
    <col min="10" max="10" width="18.5703125" style="534" customWidth="1"/>
    <col min="11" max="16384" width="9.140625" style="534"/>
  </cols>
  <sheetData>
    <row r="1" spans="1:139" s="631" customFormat="1" ht="15">
      <c r="H1" s="537" t="s">
        <v>587</v>
      </c>
    </row>
    <row r="2" spans="1:139" s="631" customFormat="1" ht="86.25" customHeight="1">
      <c r="B2" s="721" t="s">
        <v>0</v>
      </c>
      <c r="H2" s="910" t="s">
        <v>588</v>
      </c>
      <c r="I2" s="911"/>
      <c r="J2" s="911"/>
      <c r="K2" s="911"/>
    </row>
    <row r="3" spans="1:139" s="539" customFormat="1" ht="12" customHeight="1">
      <c r="A3" s="893" t="s">
        <v>589</v>
      </c>
      <c r="B3" s="893"/>
      <c r="C3" s="535"/>
      <c r="D3" s="535"/>
      <c r="E3" s="535"/>
      <c r="F3" s="535"/>
      <c r="G3" s="535"/>
      <c r="H3" s="536"/>
      <c r="I3" s="536"/>
      <c r="J3" s="536"/>
      <c r="K3" s="723"/>
    </row>
    <row r="4" spans="1:139" ht="12" customHeight="1">
      <c r="A4" s="894" t="s">
        <v>516</v>
      </c>
      <c r="B4" s="894"/>
      <c r="C4" s="540"/>
      <c r="D4" s="540"/>
      <c r="E4" s="540"/>
      <c r="F4" s="540"/>
      <c r="G4" s="540"/>
      <c r="H4" s="541"/>
      <c r="I4" s="541"/>
      <c r="J4" s="541"/>
      <c r="K4" s="724"/>
    </row>
    <row r="5" spans="1:139" ht="10.5" customHeight="1">
      <c r="A5" s="912" t="s">
        <v>518</v>
      </c>
      <c r="B5" s="912"/>
      <c r="C5" s="542"/>
      <c r="D5" s="542"/>
      <c r="E5" s="542"/>
      <c r="F5" s="542"/>
      <c r="G5" s="542"/>
      <c r="H5" s="541"/>
      <c r="I5" s="541"/>
      <c r="J5" s="541"/>
      <c r="K5" s="724"/>
    </row>
    <row r="6" spans="1:139" ht="18.75">
      <c r="A6" s="541"/>
      <c r="B6" s="541"/>
      <c r="C6" s="541"/>
      <c r="D6" s="541"/>
      <c r="E6" s="541"/>
      <c r="F6" s="541"/>
      <c r="G6" s="541"/>
      <c r="H6" s="541"/>
      <c r="I6" s="541"/>
      <c r="J6" s="725"/>
      <c r="K6" s="725"/>
    </row>
    <row r="7" spans="1:139" ht="107.25" customHeight="1">
      <c r="A7" s="913" t="s">
        <v>590</v>
      </c>
      <c r="B7" s="913"/>
      <c r="C7" s="913"/>
      <c r="D7" s="913"/>
      <c r="E7" s="913"/>
      <c r="F7" s="913"/>
      <c r="G7" s="913"/>
      <c r="H7" s="913"/>
      <c r="I7" s="913"/>
      <c r="J7" s="913"/>
      <c r="K7" s="726"/>
    </row>
    <row r="8" spans="1:139" ht="26.25">
      <c r="A8" s="727"/>
      <c r="K8" s="726"/>
    </row>
    <row r="9" spans="1:139" ht="18.75">
      <c r="A9" s="726"/>
      <c r="B9" s="726"/>
      <c r="C9" s="726"/>
      <c r="D9" s="726"/>
      <c r="E9" s="726"/>
      <c r="F9" s="726"/>
      <c r="G9" s="726"/>
      <c r="H9" s="726"/>
      <c r="I9" s="726"/>
      <c r="J9" s="726"/>
      <c r="K9" s="726"/>
    </row>
    <row r="10" spans="1:139" ht="19.5" thickBot="1">
      <c r="A10" s="726"/>
      <c r="B10" s="726"/>
      <c r="C10" s="726"/>
      <c r="D10" s="726"/>
      <c r="E10" s="726"/>
      <c r="F10" s="726"/>
      <c r="G10" s="726"/>
      <c r="H10" s="726"/>
      <c r="I10" s="726"/>
      <c r="J10" s="726"/>
      <c r="K10" s="726"/>
    </row>
    <row r="11" spans="1:139" s="732" customFormat="1" ht="57" thickBot="1">
      <c r="A11" s="544" t="s">
        <v>520</v>
      </c>
      <c r="B11" s="728" t="s">
        <v>591</v>
      </c>
      <c r="C11" s="729" t="s">
        <v>592</v>
      </c>
      <c r="D11" s="544" t="s">
        <v>409</v>
      </c>
      <c r="E11" s="544" t="s">
        <v>409</v>
      </c>
      <c r="F11" s="544" t="s">
        <v>409</v>
      </c>
      <c r="G11" s="544" t="s">
        <v>409</v>
      </c>
      <c r="H11" s="544" t="s">
        <v>409</v>
      </c>
      <c r="I11" s="544" t="s">
        <v>409</v>
      </c>
      <c r="J11" s="730" t="s">
        <v>593</v>
      </c>
      <c r="K11" s="731"/>
      <c r="L11" s="731"/>
      <c r="M11" s="731"/>
      <c r="N11" s="731"/>
      <c r="O11" s="731"/>
      <c r="P11" s="731"/>
      <c r="Q11" s="731"/>
      <c r="R11" s="731"/>
      <c r="S11" s="731"/>
      <c r="T11" s="731"/>
      <c r="U11" s="731"/>
      <c r="V11" s="731"/>
      <c r="W11" s="731"/>
      <c r="X11" s="731"/>
      <c r="Y11" s="731"/>
      <c r="Z11" s="731"/>
      <c r="AA11" s="731"/>
      <c r="AB11" s="731"/>
      <c r="AC11" s="731"/>
      <c r="AD11" s="731"/>
      <c r="AE11" s="731"/>
      <c r="AF11" s="731"/>
      <c r="AG11" s="731"/>
      <c r="AH11" s="731"/>
      <c r="AI11" s="731"/>
      <c r="AJ11" s="731"/>
      <c r="AK11" s="731"/>
      <c r="AL11" s="731"/>
      <c r="AM11" s="731"/>
      <c r="AN11" s="731"/>
      <c r="AO11" s="731"/>
      <c r="AP11" s="731"/>
      <c r="AQ11" s="731"/>
      <c r="AR11" s="731"/>
      <c r="AS11" s="731"/>
      <c r="AT11" s="731"/>
      <c r="AU11" s="731"/>
      <c r="AV11" s="731"/>
      <c r="AW11" s="731"/>
      <c r="AX11" s="731"/>
      <c r="AY11" s="731"/>
      <c r="AZ11" s="731"/>
      <c r="BA11" s="731"/>
      <c r="BB11" s="731"/>
      <c r="BC11" s="731"/>
      <c r="BD11" s="731"/>
      <c r="BE11" s="731"/>
      <c r="BF11" s="731"/>
      <c r="BG11" s="731"/>
      <c r="BH11" s="731"/>
      <c r="BI11" s="731"/>
      <c r="BJ11" s="731"/>
      <c r="BK11" s="731"/>
      <c r="BL11" s="731"/>
      <c r="BM11" s="731"/>
      <c r="BN11" s="731"/>
      <c r="BO11" s="731"/>
      <c r="BP11" s="731"/>
      <c r="BQ11" s="731"/>
      <c r="BR11" s="731"/>
      <c r="BS11" s="731"/>
      <c r="BT11" s="731"/>
      <c r="BU11" s="731"/>
      <c r="BV11" s="731"/>
      <c r="BW11" s="731"/>
      <c r="BX11" s="731"/>
      <c r="BY11" s="731"/>
      <c r="BZ11" s="731"/>
      <c r="CA11" s="731"/>
      <c r="CB11" s="731"/>
      <c r="CC11" s="731"/>
      <c r="CD11" s="731"/>
      <c r="CE11" s="731"/>
      <c r="CF11" s="731"/>
      <c r="CG11" s="731"/>
      <c r="CH11" s="731"/>
      <c r="CI11" s="731"/>
      <c r="CJ11" s="731"/>
      <c r="CK11" s="731"/>
      <c r="CL11" s="731"/>
      <c r="CM11" s="731"/>
      <c r="CN11" s="731"/>
      <c r="CO11" s="731"/>
      <c r="CP11" s="731"/>
      <c r="CQ11" s="731"/>
      <c r="CR11" s="731"/>
      <c r="CS11" s="731"/>
      <c r="CT11" s="731"/>
      <c r="CU11" s="731"/>
      <c r="CV11" s="731"/>
      <c r="CW11" s="731"/>
      <c r="CX11" s="731"/>
      <c r="CY11" s="731"/>
      <c r="CZ11" s="731"/>
      <c r="DA11" s="731"/>
      <c r="DB11" s="731"/>
      <c r="DC11" s="731"/>
      <c r="DD11" s="731"/>
      <c r="DE11" s="731"/>
      <c r="DF11" s="731"/>
      <c r="DG11" s="731"/>
      <c r="DH11" s="731"/>
      <c r="DI11" s="731"/>
      <c r="DJ11" s="731"/>
      <c r="DK11" s="731"/>
      <c r="DL11" s="731"/>
      <c r="DM11" s="731"/>
      <c r="DN11" s="731"/>
      <c r="DO11" s="731"/>
      <c r="DP11" s="731"/>
      <c r="DQ11" s="731"/>
      <c r="DR11" s="731"/>
      <c r="DS11" s="731"/>
      <c r="DT11" s="731"/>
      <c r="DU11" s="731"/>
      <c r="DV11" s="731"/>
      <c r="DW11" s="731"/>
      <c r="DX11" s="731"/>
      <c r="DY11" s="731"/>
      <c r="DZ11" s="731"/>
      <c r="EA11" s="731"/>
      <c r="EB11" s="731"/>
      <c r="EC11" s="731"/>
      <c r="ED11" s="731"/>
      <c r="EE11" s="731"/>
      <c r="EF11" s="731"/>
      <c r="EG11" s="731"/>
      <c r="EH11" s="731"/>
      <c r="EI11" s="731"/>
    </row>
    <row r="12" spans="1:139" s="744" customFormat="1" ht="15.75" thickBot="1">
      <c r="A12" s="733"/>
      <c r="B12" s="734"/>
      <c r="C12" s="735"/>
      <c r="D12" s="736">
        <v>1</v>
      </c>
      <c r="E12" s="737">
        <v>2</v>
      </c>
      <c r="F12" s="736">
        <v>3</v>
      </c>
      <c r="G12" s="737">
        <v>4</v>
      </c>
      <c r="H12" s="736">
        <v>5</v>
      </c>
      <c r="I12" s="737">
        <v>6</v>
      </c>
      <c r="J12" s="738"/>
      <c r="K12" s="739"/>
      <c r="L12" s="739"/>
      <c r="M12" s="739"/>
      <c r="N12" s="739"/>
      <c r="O12" s="739"/>
      <c r="P12" s="739"/>
      <c r="Q12" s="739"/>
      <c r="R12" s="740"/>
      <c r="S12" s="740"/>
      <c r="T12" s="740"/>
      <c r="U12" s="740"/>
      <c r="V12" s="740"/>
      <c r="W12" s="740"/>
      <c r="X12" s="740"/>
      <c r="Y12" s="740"/>
      <c r="Z12" s="740"/>
      <c r="AA12" s="740"/>
      <c r="AB12" s="740"/>
      <c r="AC12" s="740"/>
      <c r="AD12" s="740"/>
      <c r="AE12" s="740"/>
      <c r="AF12" s="740"/>
      <c r="AG12" s="740"/>
      <c r="AH12" s="740"/>
      <c r="AI12" s="740"/>
      <c r="AJ12" s="740"/>
      <c r="AK12" s="740"/>
      <c r="AL12" s="740"/>
      <c r="AM12" s="740"/>
      <c r="AN12" s="740"/>
      <c r="AO12" s="740"/>
      <c r="AP12" s="740"/>
      <c r="AQ12" s="740"/>
      <c r="AR12" s="740"/>
      <c r="AS12" s="740"/>
      <c r="AT12" s="740"/>
      <c r="AU12" s="740"/>
      <c r="AV12" s="740"/>
      <c r="AW12" s="740"/>
      <c r="AX12" s="740"/>
      <c r="AY12" s="740"/>
      <c r="AZ12" s="740"/>
      <c r="BA12" s="740"/>
      <c r="BB12" s="740"/>
      <c r="BC12" s="740"/>
      <c r="BD12" s="740"/>
      <c r="BE12" s="740"/>
      <c r="BF12" s="740"/>
      <c r="BG12" s="740"/>
      <c r="BH12" s="740"/>
      <c r="BI12" s="740"/>
      <c r="BJ12" s="740"/>
      <c r="BK12" s="740"/>
      <c r="BL12" s="740"/>
      <c r="BM12" s="740"/>
      <c r="BN12" s="740"/>
      <c r="BO12" s="740"/>
      <c r="BP12" s="740"/>
      <c r="BQ12" s="740"/>
      <c r="BR12" s="740"/>
      <c r="BS12" s="740"/>
      <c r="BT12" s="740"/>
      <c r="BU12" s="740"/>
      <c r="BV12" s="740"/>
      <c r="BW12" s="740"/>
      <c r="BX12" s="740"/>
      <c r="BY12" s="740"/>
      <c r="BZ12" s="740"/>
      <c r="CA12" s="740"/>
      <c r="CB12" s="740"/>
      <c r="CC12" s="740"/>
      <c r="CD12" s="740"/>
      <c r="CE12" s="740"/>
      <c r="CF12" s="740"/>
      <c r="CG12" s="740"/>
      <c r="CH12" s="740"/>
      <c r="CI12" s="740"/>
      <c r="CJ12" s="740"/>
      <c r="CK12" s="740"/>
      <c r="CL12" s="740"/>
      <c r="CM12" s="740"/>
      <c r="CN12" s="740"/>
      <c r="CO12" s="740"/>
      <c r="CP12" s="740"/>
      <c r="CQ12" s="740"/>
      <c r="CR12" s="740"/>
      <c r="CS12" s="740"/>
      <c r="CT12" s="740"/>
      <c r="CU12" s="740"/>
      <c r="CV12" s="741"/>
      <c r="CW12" s="742"/>
      <c r="CX12" s="742"/>
      <c r="CY12" s="743"/>
      <c r="CZ12" s="743"/>
      <c r="DA12" s="743"/>
      <c r="DB12" s="743"/>
      <c r="DC12" s="743"/>
      <c r="DD12" s="743"/>
      <c r="DE12" s="743"/>
      <c r="DF12" s="743"/>
      <c r="DG12" s="743"/>
      <c r="DH12" s="743"/>
      <c r="DI12" s="743"/>
      <c r="DJ12" s="743"/>
      <c r="DK12" s="743"/>
      <c r="DL12" s="743"/>
      <c r="DM12" s="743"/>
      <c r="DN12" s="743"/>
      <c r="DO12" s="743"/>
      <c r="DP12" s="743"/>
      <c r="DQ12" s="743"/>
      <c r="DR12" s="743"/>
      <c r="DS12" s="743"/>
      <c r="DT12" s="743"/>
      <c r="DU12" s="743"/>
      <c r="DV12" s="743"/>
      <c r="DW12" s="743"/>
      <c r="DX12" s="743"/>
      <c r="DY12" s="743"/>
      <c r="DZ12" s="743"/>
      <c r="EA12" s="743"/>
      <c r="EB12" s="743"/>
      <c r="EC12" s="743"/>
      <c r="ED12" s="743"/>
      <c r="EE12" s="743"/>
      <c r="EF12" s="743"/>
      <c r="EG12" s="743"/>
      <c r="EH12" s="743"/>
      <c r="EI12" s="743"/>
    </row>
    <row r="13" spans="1:139" s="744" customFormat="1" ht="19.5" thickBot="1">
      <c r="A13" s="745"/>
      <c r="B13" s="746" t="s">
        <v>594</v>
      </c>
      <c r="C13" s="747"/>
      <c r="D13" s="565">
        <f t="shared" ref="D13:I13" si="0">D14+D15</f>
        <v>0</v>
      </c>
      <c r="E13" s="565">
        <f t="shared" si="0"/>
        <v>0</v>
      </c>
      <c r="F13" s="565">
        <f t="shared" si="0"/>
        <v>0</v>
      </c>
      <c r="G13" s="565">
        <f t="shared" si="0"/>
        <v>0</v>
      </c>
      <c r="H13" s="565">
        <f t="shared" si="0"/>
        <v>0</v>
      </c>
      <c r="I13" s="565">
        <f t="shared" si="0"/>
        <v>0</v>
      </c>
      <c r="J13" s="565">
        <f t="shared" ref="J13:J19" si="1">SUM(D13:I13)</f>
        <v>0</v>
      </c>
      <c r="K13" s="748"/>
      <c r="L13" s="748"/>
      <c r="M13" s="748"/>
      <c r="N13" s="748"/>
      <c r="O13" s="748"/>
      <c r="P13" s="748"/>
      <c r="Q13" s="748"/>
      <c r="R13" s="748"/>
      <c r="S13" s="748"/>
      <c r="T13" s="748"/>
      <c r="U13" s="748"/>
      <c r="V13" s="748"/>
      <c r="W13" s="748"/>
      <c r="X13" s="748"/>
      <c r="Y13" s="748"/>
      <c r="Z13" s="748"/>
      <c r="AA13" s="748"/>
      <c r="AB13" s="748"/>
      <c r="AC13" s="748"/>
      <c r="AD13" s="748"/>
      <c r="AE13" s="748"/>
      <c r="AF13" s="748"/>
      <c r="AG13" s="748"/>
      <c r="AH13" s="748"/>
      <c r="AI13" s="748"/>
      <c r="AJ13" s="748"/>
      <c r="AK13" s="748"/>
      <c r="AL13" s="748"/>
      <c r="AM13" s="748"/>
      <c r="AN13" s="748"/>
      <c r="AO13" s="748"/>
      <c r="AP13" s="748"/>
      <c r="AQ13" s="748"/>
      <c r="AR13" s="748"/>
      <c r="AS13" s="748"/>
      <c r="AT13" s="748"/>
      <c r="AU13" s="748"/>
      <c r="AV13" s="748"/>
      <c r="AW13" s="748"/>
      <c r="AX13" s="748"/>
      <c r="AY13" s="748"/>
      <c r="AZ13" s="748"/>
      <c r="BA13" s="748"/>
      <c r="BB13" s="748"/>
      <c r="BC13" s="748"/>
      <c r="BD13" s="748"/>
      <c r="BE13" s="748"/>
      <c r="BF13" s="748"/>
      <c r="BG13" s="748"/>
      <c r="BH13" s="748"/>
      <c r="BI13" s="748"/>
      <c r="BJ13" s="748"/>
      <c r="BK13" s="748"/>
      <c r="BL13" s="748"/>
      <c r="BM13" s="748"/>
      <c r="BN13" s="748"/>
      <c r="BO13" s="748"/>
      <c r="BP13" s="748"/>
      <c r="BQ13" s="748"/>
      <c r="BR13" s="748"/>
      <c r="BS13" s="748"/>
      <c r="BT13" s="748"/>
      <c r="BU13" s="748"/>
      <c r="BV13" s="748"/>
      <c r="BW13" s="748"/>
      <c r="BX13" s="748"/>
      <c r="BY13" s="748"/>
      <c r="BZ13" s="748"/>
      <c r="CA13" s="748"/>
      <c r="CB13" s="748"/>
      <c r="CC13" s="748"/>
      <c r="CD13" s="748"/>
      <c r="CE13" s="748"/>
      <c r="CF13" s="748"/>
      <c r="CG13" s="748"/>
      <c r="CH13" s="748"/>
      <c r="CI13" s="748"/>
      <c r="CJ13" s="748"/>
      <c r="CK13" s="748"/>
      <c r="CL13" s="748"/>
      <c r="CM13" s="748"/>
      <c r="CN13" s="748"/>
      <c r="CO13" s="748"/>
      <c r="CP13" s="748"/>
      <c r="CQ13" s="748"/>
      <c r="CR13" s="748"/>
      <c r="CS13" s="748"/>
      <c r="CT13" s="748"/>
      <c r="CU13" s="748"/>
      <c r="CV13" s="749"/>
      <c r="CW13" s="742"/>
      <c r="CX13" s="742"/>
      <c r="CY13" s="743"/>
      <c r="CZ13" s="743"/>
      <c r="DA13" s="743"/>
      <c r="DB13" s="743"/>
      <c r="DC13" s="743"/>
      <c r="DD13" s="743"/>
      <c r="DE13" s="743"/>
      <c r="DF13" s="743"/>
      <c r="DG13" s="743"/>
      <c r="DH13" s="743"/>
      <c r="DI13" s="743"/>
      <c r="DJ13" s="743"/>
      <c r="DK13" s="743"/>
      <c r="DL13" s="743"/>
      <c r="DM13" s="743"/>
      <c r="DN13" s="743"/>
      <c r="DO13" s="743"/>
      <c r="DP13" s="743"/>
      <c r="DQ13" s="743"/>
      <c r="DR13" s="743"/>
      <c r="DS13" s="743"/>
      <c r="DT13" s="743"/>
      <c r="DU13" s="743"/>
      <c r="DV13" s="743"/>
      <c r="DW13" s="743"/>
      <c r="DX13" s="743"/>
      <c r="DY13" s="743"/>
      <c r="DZ13" s="743"/>
      <c r="EA13" s="743"/>
      <c r="EB13" s="743"/>
      <c r="EC13" s="743"/>
      <c r="ED13" s="743"/>
      <c r="EE13" s="743"/>
      <c r="EF13" s="743"/>
      <c r="EG13" s="743"/>
      <c r="EH13" s="743"/>
      <c r="EI13" s="743"/>
    </row>
    <row r="14" spans="1:139" s="758" customFormat="1" ht="17.25" thickBot="1">
      <c r="A14" s="750" t="s">
        <v>595</v>
      </c>
      <c r="B14" s="751" t="s">
        <v>596</v>
      </c>
      <c r="C14" s="752"/>
      <c r="D14" s="753">
        <f>SUM('[2]P-163:Poz_Dział'!D14)</f>
        <v>0</v>
      </c>
      <c r="E14" s="753">
        <f>SUM('[2]P-163:Poz_Dział'!E14)</f>
        <v>0</v>
      </c>
      <c r="F14" s="753">
        <f>SUM('[2]P-163:Poz_Dział'!F14)</f>
        <v>0</v>
      </c>
      <c r="G14" s="753">
        <f>SUM('[2]P-163:Poz_Dział'!G14)</f>
        <v>0</v>
      </c>
      <c r="H14" s="753">
        <f>SUM('[2]P-163:Poz_Dział'!H14)</f>
        <v>0</v>
      </c>
      <c r="I14" s="753">
        <f>SUM('[2]P-163:Poz_Dział'!I14)</f>
        <v>0</v>
      </c>
      <c r="J14" s="753">
        <f t="shared" si="1"/>
        <v>0</v>
      </c>
      <c r="K14" s="754"/>
      <c r="L14" s="754"/>
      <c r="M14" s="754"/>
      <c r="N14" s="754"/>
      <c r="O14" s="754"/>
      <c r="P14" s="754"/>
      <c r="Q14" s="754"/>
      <c r="R14" s="755"/>
      <c r="S14" s="755"/>
      <c r="T14" s="755"/>
      <c r="U14" s="755"/>
      <c r="V14" s="755"/>
      <c r="W14" s="755"/>
      <c r="X14" s="755"/>
      <c r="Y14" s="755"/>
      <c r="Z14" s="755"/>
      <c r="AA14" s="755"/>
      <c r="AB14" s="755"/>
      <c r="AC14" s="755"/>
      <c r="AD14" s="755"/>
      <c r="AE14" s="755"/>
      <c r="AF14" s="755"/>
      <c r="AG14" s="755"/>
      <c r="AH14" s="755"/>
      <c r="AI14" s="755"/>
      <c r="AJ14" s="755"/>
      <c r="AK14" s="755"/>
      <c r="AL14" s="755"/>
      <c r="AM14" s="755"/>
      <c r="AN14" s="755"/>
      <c r="AO14" s="755"/>
      <c r="AP14" s="755"/>
      <c r="AQ14" s="755"/>
      <c r="AR14" s="755"/>
      <c r="AS14" s="755"/>
      <c r="AT14" s="755"/>
      <c r="AU14" s="755"/>
      <c r="AV14" s="755"/>
      <c r="AW14" s="755"/>
      <c r="AX14" s="755"/>
      <c r="AY14" s="755"/>
      <c r="AZ14" s="755"/>
      <c r="BA14" s="755"/>
      <c r="BB14" s="755"/>
      <c r="BC14" s="755"/>
      <c r="BD14" s="755"/>
      <c r="BE14" s="755"/>
      <c r="BF14" s="755"/>
      <c r="BG14" s="755"/>
      <c r="BH14" s="755"/>
      <c r="BI14" s="755"/>
      <c r="BJ14" s="755"/>
      <c r="BK14" s="755"/>
      <c r="BL14" s="755"/>
      <c r="BM14" s="755"/>
      <c r="BN14" s="755"/>
      <c r="BO14" s="755"/>
      <c r="BP14" s="755"/>
      <c r="BQ14" s="755"/>
      <c r="BR14" s="755"/>
      <c r="BS14" s="755"/>
      <c r="BT14" s="755"/>
      <c r="BU14" s="755"/>
      <c r="BV14" s="755"/>
      <c r="BW14" s="755"/>
      <c r="BX14" s="755"/>
      <c r="BY14" s="755"/>
      <c r="BZ14" s="755"/>
      <c r="CA14" s="755"/>
      <c r="CB14" s="755"/>
      <c r="CC14" s="755"/>
      <c r="CD14" s="755"/>
      <c r="CE14" s="755"/>
      <c r="CF14" s="755"/>
      <c r="CG14" s="755"/>
      <c r="CH14" s="755"/>
      <c r="CI14" s="755"/>
      <c r="CJ14" s="755"/>
      <c r="CK14" s="755"/>
      <c r="CL14" s="755"/>
      <c r="CM14" s="755"/>
      <c r="CN14" s="755"/>
      <c r="CO14" s="755"/>
      <c r="CP14" s="755"/>
      <c r="CQ14" s="755"/>
      <c r="CR14" s="755"/>
      <c r="CS14" s="755"/>
      <c r="CT14" s="755"/>
      <c r="CU14" s="755"/>
      <c r="CV14" s="756"/>
      <c r="CW14" s="757"/>
      <c r="CX14" s="756"/>
      <c r="CY14" s="757"/>
      <c r="CZ14" s="757"/>
      <c r="DA14" s="757"/>
      <c r="DB14" s="757"/>
      <c r="DC14" s="757"/>
      <c r="DD14" s="757"/>
      <c r="DE14" s="757"/>
      <c r="DF14" s="757"/>
      <c r="DG14" s="757"/>
      <c r="DH14" s="757"/>
      <c r="DI14" s="757"/>
      <c r="DJ14" s="757"/>
      <c r="DK14" s="757"/>
      <c r="DL14" s="757"/>
      <c r="DM14" s="757"/>
      <c r="DN14" s="757"/>
      <c r="DO14" s="757"/>
      <c r="DP14" s="757"/>
      <c r="DQ14" s="757"/>
      <c r="DR14" s="757"/>
      <c r="DS14" s="757"/>
      <c r="DT14" s="757"/>
      <c r="DU14" s="757"/>
      <c r="DV14" s="757"/>
      <c r="DW14" s="757"/>
      <c r="DX14" s="757"/>
      <c r="DY14" s="757"/>
      <c r="DZ14" s="757"/>
      <c r="EA14" s="757"/>
      <c r="EB14" s="757"/>
      <c r="EC14" s="757"/>
      <c r="ED14" s="757"/>
      <c r="EE14" s="757"/>
      <c r="EF14" s="757"/>
      <c r="EG14" s="757"/>
      <c r="EH14" s="757"/>
      <c r="EI14" s="757"/>
    </row>
    <row r="15" spans="1:139" s="766" customFormat="1" ht="33.75" thickBot="1">
      <c r="A15" s="759" t="s">
        <v>540</v>
      </c>
      <c r="B15" s="746" t="s">
        <v>597</v>
      </c>
      <c r="C15" s="760"/>
      <c r="D15" s="761">
        <f>D16+D17+D18+D19</f>
        <v>0</v>
      </c>
      <c r="E15" s="565">
        <f t="shared" ref="E15:I15" si="2">E16+E17+E18+E19</f>
        <v>0</v>
      </c>
      <c r="F15" s="565">
        <f t="shared" si="2"/>
        <v>0</v>
      </c>
      <c r="G15" s="565">
        <f t="shared" si="2"/>
        <v>0</v>
      </c>
      <c r="H15" s="565">
        <f t="shared" si="2"/>
        <v>0</v>
      </c>
      <c r="I15" s="565">
        <f t="shared" si="2"/>
        <v>0</v>
      </c>
      <c r="J15" s="565">
        <f t="shared" si="1"/>
        <v>0</v>
      </c>
      <c r="K15" s="762"/>
      <c r="L15" s="762"/>
      <c r="M15" s="762"/>
      <c r="N15" s="762"/>
      <c r="O15" s="762"/>
      <c r="P15" s="762"/>
      <c r="Q15" s="762"/>
      <c r="R15" s="763"/>
      <c r="S15" s="763"/>
      <c r="T15" s="763"/>
      <c r="U15" s="763"/>
      <c r="V15" s="763"/>
      <c r="W15" s="763"/>
      <c r="X15" s="763"/>
      <c r="Y15" s="763"/>
      <c r="Z15" s="763"/>
      <c r="AA15" s="763"/>
      <c r="AB15" s="763"/>
      <c r="AC15" s="763"/>
      <c r="AD15" s="763"/>
      <c r="AE15" s="763"/>
      <c r="AF15" s="763"/>
      <c r="AG15" s="763"/>
      <c r="AH15" s="763"/>
      <c r="AI15" s="763"/>
      <c r="AJ15" s="763"/>
      <c r="AK15" s="763"/>
      <c r="AL15" s="763"/>
      <c r="AM15" s="763"/>
      <c r="AN15" s="763"/>
      <c r="AO15" s="763"/>
      <c r="AP15" s="763"/>
      <c r="AQ15" s="763"/>
      <c r="AR15" s="763"/>
      <c r="AS15" s="763"/>
      <c r="AT15" s="763"/>
      <c r="AU15" s="763"/>
      <c r="AV15" s="763"/>
      <c r="AW15" s="763"/>
      <c r="AX15" s="763"/>
      <c r="AY15" s="763"/>
      <c r="AZ15" s="763"/>
      <c r="BA15" s="763"/>
      <c r="BB15" s="763"/>
      <c r="BC15" s="763"/>
      <c r="BD15" s="763"/>
      <c r="BE15" s="763"/>
      <c r="BF15" s="763"/>
      <c r="BG15" s="763"/>
      <c r="BH15" s="763"/>
      <c r="BI15" s="763"/>
      <c r="BJ15" s="763"/>
      <c r="BK15" s="763"/>
      <c r="BL15" s="763"/>
      <c r="BM15" s="763"/>
      <c r="BN15" s="763"/>
      <c r="BO15" s="763"/>
      <c r="BP15" s="763"/>
      <c r="BQ15" s="763"/>
      <c r="BR15" s="763"/>
      <c r="BS15" s="763"/>
      <c r="BT15" s="763"/>
      <c r="BU15" s="763"/>
      <c r="BV15" s="763"/>
      <c r="BW15" s="763"/>
      <c r="BX15" s="763"/>
      <c r="BY15" s="763"/>
      <c r="BZ15" s="763"/>
      <c r="CA15" s="763"/>
      <c r="CB15" s="763"/>
      <c r="CC15" s="763"/>
      <c r="CD15" s="763"/>
      <c r="CE15" s="763"/>
      <c r="CF15" s="763"/>
      <c r="CG15" s="763"/>
      <c r="CH15" s="763"/>
      <c r="CI15" s="763"/>
      <c r="CJ15" s="763"/>
      <c r="CK15" s="763"/>
      <c r="CL15" s="763"/>
      <c r="CM15" s="763"/>
      <c r="CN15" s="763"/>
      <c r="CO15" s="763"/>
      <c r="CP15" s="763"/>
      <c r="CQ15" s="763"/>
      <c r="CR15" s="763"/>
      <c r="CS15" s="763"/>
      <c r="CT15" s="763"/>
      <c r="CU15" s="763"/>
      <c r="CV15" s="764"/>
      <c r="CW15" s="741"/>
      <c r="CX15" s="741"/>
      <c r="CY15" s="765"/>
      <c r="CZ15" s="765"/>
      <c r="DA15" s="765"/>
      <c r="DB15" s="765"/>
      <c r="DC15" s="765"/>
      <c r="DD15" s="765"/>
      <c r="DE15" s="765"/>
      <c r="DF15" s="765"/>
      <c r="DG15" s="765"/>
      <c r="DH15" s="765"/>
      <c r="DI15" s="765"/>
      <c r="DJ15" s="765"/>
      <c r="DK15" s="765"/>
      <c r="DL15" s="765"/>
      <c r="DM15" s="765"/>
      <c r="DN15" s="765"/>
      <c r="DO15" s="765"/>
      <c r="DP15" s="765"/>
      <c r="DQ15" s="765"/>
      <c r="DR15" s="765"/>
      <c r="DS15" s="765"/>
      <c r="DT15" s="765"/>
      <c r="DU15" s="765"/>
      <c r="DV15" s="765"/>
      <c r="DW15" s="765"/>
      <c r="DX15" s="765"/>
      <c r="DY15" s="765"/>
      <c r="DZ15" s="765"/>
      <c r="EA15" s="765"/>
      <c r="EB15" s="765"/>
      <c r="EC15" s="765"/>
      <c r="ED15" s="765"/>
      <c r="EE15" s="765"/>
      <c r="EF15" s="765"/>
      <c r="EG15" s="765"/>
      <c r="EH15" s="765"/>
      <c r="EI15" s="765"/>
    </row>
    <row r="16" spans="1:139" s="774" customFormat="1" ht="32.25">
      <c r="A16" s="767" t="s">
        <v>93</v>
      </c>
      <c r="B16" s="768" t="s">
        <v>598</v>
      </c>
      <c r="C16" s="769"/>
      <c r="D16" s="587">
        <f>SUM('[2]P-163:Poz_Dział'!D16)</f>
        <v>0</v>
      </c>
      <c r="E16" s="591">
        <f>SUM('[2]P-163:Poz_Dział'!E16)</f>
        <v>0</v>
      </c>
      <c r="F16" s="587">
        <f>SUM('[2]P-163:Poz_Dział'!F16)</f>
        <v>0</v>
      </c>
      <c r="G16" s="591">
        <f>SUM('[2]P-163:Poz_Dział'!G16)</f>
        <v>0</v>
      </c>
      <c r="H16" s="587">
        <f>SUM('[2]P-163:Poz_Dział'!H16)</f>
        <v>0</v>
      </c>
      <c r="I16" s="591">
        <f>SUM('[2]P-163:Poz_Dział'!I16)</f>
        <v>0</v>
      </c>
      <c r="J16" s="587">
        <f t="shared" si="1"/>
        <v>0</v>
      </c>
      <c r="K16" s="770"/>
      <c r="L16" s="770"/>
      <c r="M16" s="770"/>
      <c r="N16" s="770"/>
      <c r="O16" s="770"/>
      <c r="P16" s="770"/>
      <c r="Q16" s="770"/>
      <c r="R16" s="771"/>
      <c r="S16" s="771"/>
      <c r="T16" s="771"/>
      <c r="U16" s="771"/>
      <c r="V16" s="771"/>
      <c r="W16" s="772"/>
      <c r="X16" s="771"/>
      <c r="Y16" s="771"/>
      <c r="Z16" s="772"/>
      <c r="AA16" s="772"/>
      <c r="AB16" s="771"/>
      <c r="AC16" s="771"/>
      <c r="AD16" s="771"/>
      <c r="AE16" s="771"/>
      <c r="AF16" s="771"/>
      <c r="AG16" s="771"/>
      <c r="AH16" s="771"/>
      <c r="AI16" s="771"/>
      <c r="AJ16" s="772"/>
      <c r="AK16" s="771"/>
      <c r="AL16" s="771"/>
      <c r="AM16" s="771"/>
      <c r="AN16" s="771"/>
      <c r="AO16" s="771"/>
      <c r="AP16" s="771"/>
      <c r="AQ16" s="771"/>
      <c r="AR16" s="771"/>
      <c r="AS16" s="771"/>
      <c r="AT16" s="771"/>
      <c r="AU16" s="771"/>
      <c r="AV16" s="771"/>
      <c r="AW16" s="771"/>
      <c r="AX16" s="771"/>
      <c r="AY16" s="771"/>
      <c r="AZ16" s="771"/>
      <c r="BA16" s="771"/>
      <c r="BB16" s="771"/>
      <c r="BC16" s="771"/>
      <c r="BD16" s="772"/>
      <c r="BE16" s="771"/>
      <c r="BF16" s="771"/>
      <c r="BG16" s="771"/>
      <c r="BH16" s="772"/>
      <c r="BI16" s="771"/>
      <c r="BJ16" s="771"/>
      <c r="BK16" s="771"/>
      <c r="BL16" s="771"/>
      <c r="BM16" s="771"/>
      <c r="BN16" s="771"/>
      <c r="BO16" s="771"/>
      <c r="BP16" s="771"/>
      <c r="BQ16" s="771"/>
      <c r="BR16" s="771"/>
      <c r="BS16" s="771"/>
      <c r="BT16" s="771"/>
      <c r="BU16" s="771"/>
      <c r="BV16" s="771"/>
      <c r="BW16" s="771"/>
      <c r="BX16" s="771"/>
      <c r="BY16" s="771"/>
      <c r="BZ16" s="772"/>
      <c r="CA16" s="771"/>
      <c r="CB16" s="771"/>
      <c r="CC16" s="772"/>
      <c r="CD16" s="771"/>
      <c r="CE16" s="771"/>
      <c r="CF16" s="771"/>
      <c r="CG16" s="771"/>
      <c r="CH16" s="771"/>
      <c r="CI16" s="771"/>
      <c r="CJ16" s="771"/>
      <c r="CK16" s="771"/>
      <c r="CL16" s="771"/>
      <c r="CM16" s="771"/>
      <c r="CN16" s="771"/>
      <c r="CO16" s="771"/>
      <c r="CP16" s="771"/>
      <c r="CQ16" s="771"/>
      <c r="CR16" s="771"/>
      <c r="CS16" s="771"/>
      <c r="CT16" s="771"/>
      <c r="CU16" s="771"/>
      <c r="CV16" s="756"/>
      <c r="CW16" s="773"/>
      <c r="CX16" s="773"/>
      <c r="CY16" s="650"/>
      <c r="CZ16" s="650"/>
      <c r="DA16" s="650"/>
      <c r="DB16" s="650"/>
      <c r="DC16" s="650"/>
      <c r="DD16" s="650"/>
      <c r="DE16" s="650"/>
      <c r="DF16" s="650"/>
      <c r="DG16" s="650"/>
      <c r="DH16" s="650"/>
      <c r="DI16" s="650"/>
      <c r="DJ16" s="650"/>
      <c r="DK16" s="650"/>
      <c r="DL16" s="650"/>
      <c r="DM16" s="650"/>
      <c r="DN16" s="650"/>
      <c r="DO16" s="650"/>
      <c r="DP16" s="650"/>
      <c r="DQ16" s="650"/>
      <c r="DR16" s="650"/>
      <c r="DS16" s="650"/>
      <c r="DT16" s="650"/>
      <c r="DU16" s="650"/>
      <c r="DV16" s="650"/>
      <c r="DW16" s="650"/>
      <c r="DX16" s="650"/>
      <c r="DY16" s="650"/>
      <c r="DZ16" s="650"/>
      <c r="EA16" s="650"/>
      <c r="EB16" s="650"/>
      <c r="EC16" s="650"/>
      <c r="ED16" s="650"/>
      <c r="EE16" s="650"/>
      <c r="EF16" s="650"/>
      <c r="EG16" s="650"/>
      <c r="EH16" s="650"/>
      <c r="EI16" s="650"/>
    </row>
    <row r="17" spans="1:139" s="774" customFormat="1" ht="16.5">
      <c r="A17" s="767" t="s">
        <v>94</v>
      </c>
      <c r="B17" s="768" t="s">
        <v>599</v>
      </c>
      <c r="C17" s="769"/>
      <c r="D17" s="587">
        <f>SUM('[2]P-163:Poz_Dział'!D17)</f>
        <v>0</v>
      </c>
      <c r="E17" s="591">
        <f>SUM('[2]P-163:Poz_Dział'!E17)</f>
        <v>0</v>
      </c>
      <c r="F17" s="587">
        <f>SUM('[2]P-163:Poz_Dział'!F17)</f>
        <v>0</v>
      </c>
      <c r="G17" s="591">
        <f>SUM('[2]P-163:Poz_Dział'!G17)</f>
        <v>0</v>
      </c>
      <c r="H17" s="587">
        <f>SUM('[2]P-163:Poz_Dział'!H17)</f>
        <v>0</v>
      </c>
      <c r="I17" s="591">
        <f>SUM('[2]P-163:Poz_Dział'!I17)</f>
        <v>0</v>
      </c>
      <c r="J17" s="587">
        <f t="shared" si="1"/>
        <v>0</v>
      </c>
      <c r="K17" s="770"/>
      <c r="L17" s="770"/>
      <c r="M17" s="770"/>
      <c r="N17" s="770"/>
      <c r="O17" s="770"/>
      <c r="P17" s="770"/>
      <c r="Q17" s="770"/>
      <c r="R17" s="771"/>
      <c r="S17" s="771"/>
      <c r="T17" s="771"/>
      <c r="U17" s="771"/>
      <c r="V17" s="771"/>
      <c r="W17" s="771"/>
      <c r="X17" s="771"/>
      <c r="Y17" s="771"/>
      <c r="Z17" s="771"/>
      <c r="AA17" s="771"/>
      <c r="AB17" s="771"/>
      <c r="AC17" s="771"/>
      <c r="AD17" s="771"/>
      <c r="AE17" s="771"/>
      <c r="AF17" s="771"/>
      <c r="AG17" s="771"/>
      <c r="AH17" s="771"/>
      <c r="AI17" s="771"/>
      <c r="AJ17" s="772"/>
      <c r="AK17" s="771"/>
      <c r="AL17" s="771"/>
      <c r="AM17" s="771"/>
      <c r="AN17" s="771"/>
      <c r="AO17" s="771"/>
      <c r="AP17" s="771"/>
      <c r="AQ17" s="771"/>
      <c r="AR17" s="771"/>
      <c r="AS17" s="771"/>
      <c r="AT17" s="771"/>
      <c r="AU17" s="771"/>
      <c r="AV17" s="771"/>
      <c r="AW17" s="771"/>
      <c r="AX17" s="771"/>
      <c r="AY17" s="771"/>
      <c r="AZ17" s="771"/>
      <c r="BA17" s="771"/>
      <c r="BB17" s="771"/>
      <c r="BC17" s="771"/>
      <c r="BD17" s="771"/>
      <c r="BE17" s="772"/>
      <c r="BF17" s="771"/>
      <c r="BG17" s="771"/>
      <c r="BH17" s="771"/>
      <c r="BI17" s="772"/>
      <c r="BJ17" s="771"/>
      <c r="BK17" s="771"/>
      <c r="BL17" s="771"/>
      <c r="BM17" s="771"/>
      <c r="BN17" s="771"/>
      <c r="BO17" s="771"/>
      <c r="BP17" s="771"/>
      <c r="BQ17" s="771"/>
      <c r="BR17" s="771"/>
      <c r="BS17" s="771"/>
      <c r="BT17" s="771"/>
      <c r="BU17" s="771"/>
      <c r="BV17" s="771"/>
      <c r="BW17" s="771"/>
      <c r="BX17" s="771"/>
      <c r="BY17" s="771"/>
      <c r="BZ17" s="771"/>
      <c r="CA17" s="771"/>
      <c r="CB17" s="771"/>
      <c r="CC17" s="771"/>
      <c r="CD17" s="771"/>
      <c r="CE17" s="771"/>
      <c r="CF17" s="771"/>
      <c r="CG17" s="771"/>
      <c r="CH17" s="772"/>
      <c r="CI17" s="772"/>
      <c r="CJ17" s="771"/>
      <c r="CK17" s="771"/>
      <c r="CL17" s="771"/>
      <c r="CM17" s="771"/>
      <c r="CN17" s="771"/>
      <c r="CO17" s="771"/>
      <c r="CP17" s="771"/>
      <c r="CQ17" s="772"/>
      <c r="CR17" s="772"/>
      <c r="CS17" s="771"/>
      <c r="CT17" s="772"/>
      <c r="CU17" s="771"/>
      <c r="CV17" s="756"/>
      <c r="CW17" s="773"/>
      <c r="CX17" s="773"/>
      <c r="CY17" s="650"/>
      <c r="CZ17" s="650"/>
      <c r="DA17" s="650"/>
      <c r="DB17" s="650"/>
      <c r="DC17" s="650"/>
      <c r="DD17" s="650"/>
      <c r="DE17" s="650"/>
      <c r="DF17" s="650"/>
      <c r="DG17" s="650"/>
      <c r="DH17" s="650"/>
      <c r="DI17" s="650"/>
      <c r="DJ17" s="650"/>
      <c r="DK17" s="650"/>
      <c r="DL17" s="650"/>
      <c r="DM17" s="650"/>
      <c r="DN17" s="650"/>
      <c r="DO17" s="650"/>
      <c r="DP17" s="650"/>
      <c r="DQ17" s="650"/>
      <c r="DR17" s="650"/>
      <c r="DS17" s="650"/>
      <c r="DT17" s="650"/>
      <c r="DU17" s="650"/>
      <c r="DV17" s="650"/>
      <c r="DW17" s="650"/>
      <c r="DX17" s="650"/>
      <c r="DY17" s="650"/>
      <c r="DZ17" s="650"/>
      <c r="EA17" s="650"/>
      <c r="EB17" s="650"/>
      <c r="EC17" s="650"/>
      <c r="ED17" s="650"/>
      <c r="EE17" s="650"/>
      <c r="EF17" s="650"/>
      <c r="EG17" s="650"/>
      <c r="EH17" s="650"/>
      <c r="EI17" s="650"/>
    </row>
    <row r="18" spans="1:139" s="774" customFormat="1" ht="32.25">
      <c r="A18" s="767" t="s">
        <v>436</v>
      </c>
      <c r="B18" s="768" t="s">
        <v>600</v>
      </c>
      <c r="C18" s="769"/>
      <c r="D18" s="587">
        <f>SUM('[2]P-163:Poz_Dział'!D18)</f>
        <v>0</v>
      </c>
      <c r="E18" s="591">
        <f>SUM('[2]P-163:Poz_Dział'!E18)</f>
        <v>0</v>
      </c>
      <c r="F18" s="587">
        <f>SUM('[2]P-163:Poz_Dział'!F18)</f>
        <v>0</v>
      </c>
      <c r="G18" s="591">
        <f>SUM('[2]P-163:Poz_Dział'!G18)</f>
        <v>0</v>
      </c>
      <c r="H18" s="587">
        <f>SUM('[2]P-163:Poz_Dział'!H18)</f>
        <v>0</v>
      </c>
      <c r="I18" s="591">
        <f>SUM('[2]P-163:Poz_Dział'!I18)</f>
        <v>0</v>
      </c>
      <c r="J18" s="587">
        <f t="shared" si="1"/>
        <v>0</v>
      </c>
      <c r="K18" s="770"/>
      <c r="L18" s="770"/>
      <c r="M18" s="770"/>
      <c r="N18" s="770"/>
      <c r="O18" s="770"/>
      <c r="P18" s="770"/>
      <c r="Q18" s="770"/>
      <c r="R18" s="771"/>
      <c r="S18" s="771"/>
      <c r="T18" s="771"/>
      <c r="U18" s="771"/>
      <c r="V18" s="771"/>
      <c r="W18" s="771"/>
      <c r="X18" s="771"/>
      <c r="Y18" s="771"/>
      <c r="Z18" s="771"/>
      <c r="AA18" s="771"/>
      <c r="AB18" s="771"/>
      <c r="AC18" s="771"/>
      <c r="AD18" s="771"/>
      <c r="AE18" s="771"/>
      <c r="AF18" s="771"/>
      <c r="AG18" s="771"/>
      <c r="AH18" s="771"/>
      <c r="AI18" s="771"/>
      <c r="AJ18" s="771"/>
      <c r="AK18" s="771"/>
      <c r="AL18" s="771"/>
      <c r="AM18" s="771"/>
      <c r="AN18" s="771"/>
      <c r="AO18" s="771"/>
      <c r="AP18" s="771"/>
      <c r="AQ18" s="771"/>
      <c r="AR18" s="771"/>
      <c r="AS18" s="771"/>
      <c r="AT18" s="771"/>
      <c r="AU18" s="771"/>
      <c r="AV18" s="771"/>
      <c r="AW18" s="771"/>
      <c r="AX18" s="771"/>
      <c r="AY18" s="771"/>
      <c r="AZ18" s="771"/>
      <c r="BA18" s="771"/>
      <c r="BB18" s="771"/>
      <c r="BC18" s="771"/>
      <c r="BD18" s="771"/>
      <c r="BE18" s="771"/>
      <c r="BF18" s="771"/>
      <c r="BG18" s="771"/>
      <c r="BH18" s="771"/>
      <c r="BI18" s="771"/>
      <c r="BJ18" s="771"/>
      <c r="BK18" s="771"/>
      <c r="BL18" s="771"/>
      <c r="BM18" s="771"/>
      <c r="BN18" s="771"/>
      <c r="BO18" s="771"/>
      <c r="BP18" s="771"/>
      <c r="BQ18" s="771"/>
      <c r="BR18" s="771"/>
      <c r="BS18" s="771"/>
      <c r="BT18" s="771"/>
      <c r="BU18" s="771"/>
      <c r="BV18" s="771"/>
      <c r="BW18" s="771"/>
      <c r="BX18" s="771"/>
      <c r="BY18" s="771"/>
      <c r="BZ18" s="771"/>
      <c r="CA18" s="771"/>
      <c r="CB18" s="771"/>
      <c r="CC18" s="771"/>
      <c r="CD18" s="771"/>
      <c r="CE18" s="771"/>
      <c r="CF18" s="771"/>
      <c r="CG18" s="771"/>
      <c r="CH18" s="771"/>
      <c r="CI18" s="771"/>
      <c r="CJ18" s="771"/>
      <c r="CK18" s="771"/>
      <c r="CL18" s="771"/>
      <c r="CM18" s="771"/>
      <c r="CN18" s="771"/>
      <c r="CO18" s="771"/>
      <c r="CP18" s="771"/>
      <c r="CQ18" s="771"/>
      <c r="CR18" s="771"/>
      <c r="CS18" s="771"/>
      <c r="CT18" s="771"/>
      <c r="CU18" s="771"/>
      <c r="CV18" s="756"/>
      <c r="CW18" s="650"/>
      <c r="CX18" s="773"/>
      <c r="CY18" s="650"/>
      <c r="CZ18" s="650"/>
      <c r="DA18" s="650"/>
      <c r="DB18" s="650"/>
      <c r="DC18" s="650"/>
      <c r="DD18" s="650"/>
      <c r="DE18" s="650"/>
      <c r="DF18" s="650"/>
      <c r="DG18" s="650"/>
      <c r="DH18" s="650"/>
      <c r="DI18" s="650"/>
      <c r="DJ18" s="650"/>
      <c r="DK18" s="650"/>
      <c r="DL18" s="650"/>
      <c r="DM18" s="650"/>
      <c r="DN18" s="650"/>
      <c r="DO18" s="650"/>
      <c r="DP18" s="650"/>
      <c r="DQ18" s="650"/>
      <c r="DR18" s="650"/>
      <c r="DS18" s="650"/>
      <c r="DT18" s="650"/>
      <c r="DU18" s="650"/>
      <c r="DV18" s="650"/>
      <c r="DW18" s="650"/>
      <c r="DX18" s="650"/>
      <c r="DY18" s="650"/>
      <c r="DZ18" s="650"/>
      <c r="EA18" s="650"/>
      <c r="EB18" s="650"/>
      <c r="EC18" s="650"/>
      <c r="ED18" s="650"/>
      <c r="EE18" s="650"/>
      <c r="EF18" s="650"/>
      <c r="EG18" s="650"/>
      <c r="EH18" s="650"/>
      <c r="EI18" s="650"/>
    </row>
    <row r="19" spans="1:139" s="774" customFormat="1" ht="17.25" thickBot="1">
      <c r="A19" s="775" t="s">
        <v>437</v>
      </c>
      <c r="B19" s="776" t="s">
        <v>601</v>
      </c>
      <c r="C19" s="777"/>
      <c r="D19" s="778">
        <f>SUM('[2]P-163:Poz_Dział'!D19)</f>
        <v>0</v>
      </c>
      <c r="E19" s="779">
        <f>SUM('[2]P-163:Poz_Dział'!E19)</f>
        <v>0</v>
      </c>
      <c r="F19" s="778">
        <f>SUM('[2]P-163:Poz_Dział'!F19)</f>
        <v>0</v>
      </c>
      <c r="G19" s="779">
        <f>SUM('[2]P-163:Poz_Dział'!G19)</f>
        <v>0</v>
      </c>
      <c r="H19" s="778">
        <f>SUM('[2]P-163:Poz_Dział'!H19)</f>
        <v>0</v>
      </c>
      <c r="I19" s="779">
        <f>SUM('[2]P-163:Poz_Dział'!I19)</f>
        <v>0</v>
      </c>
      <c r="J19" s="778">
        <f t="shared" si="1"/>
        <v>0</v>
      </c>
      <c r="K19" s="770"/>
      <c r="L19" s="770"/>
      <c r="M19" s="770"/>
      <c r="N19" s="770"/>
      <c r="O19" s="770"/>
      <c r="P19" s="770"/>
      <c r="Q19" s="770"/>
      <c r="R19" s="771"/>
      <c r="S19" s="771"/>
      <c r="T19" s="771"/>
      <c r="U19" s="771"/>
      <c r="V19" s="771"/>
      <c r="W19" s="772"/>
      <c r="X19" s="771"/>
      <c r="Y19" s="771"/>
      <c r="Z19" s="772"/>
      <c r="AA19" s="772"/>
      <c r="AB19" s="771"/>
      <c r="AC19" s="772"/>
      <c r="AD19" s="771"/>
      <c r="AE19" s="772"/>
      <c r="AF19" s="772"/>
      <c r="AG19" s="772"/>
      <c r="AH19" s="772"/>
      <c r="AI19" s="771"/>
      <c r="AJ19" s="772"/>
      <c r="AK19" s="772"/>
      <c r="AL19" s="771"/>
      <c r="AM19" s="771"/>
      <c r="AN19" s="771"/>
      <c r="AO19" s="772"/>
      <c r="AP19" s="772"/>
      <c r="AQ19" s="771"/>
      <c r="AR19" s="771"/>
      <c r="AS19" s="771"/>
      <c r="AT19" s="771"/>
      <c r="AU19" s="771"/>
      <c r="AV19" s="771"/>
      <c r="AW19" s="771"/>
      <c r="AX19" s="772"/>
      <c r="AY19" s="771"/>
      <c r="AZ19" s="772"/>
      <c r="BA19" s="772"/>
      <c r="BB19" s="771"/>
      <c r="BC19" s="772"/>
      <c r="BD19" s="771"/>
      <c r="BE19" s="771"/>
      <c r="BF19" s="771"/>
      <c r="BG19" s="771"/>
      <c r="BH19" s="771"/>
      <c r="BI19" s="772"/>
      <c r="BJ19" s="771"/>
      <c r="BK19" s="771"/>
      <c r="BL19" s="771"/>
      <c r="BM19" s="771"/>
      <c r="BN19" s="772"/>
      <c r="BO19" s="772"/>
      <c r="BP19" s="771"/>
      <c r="BQ19" s="771"/>
      <c r="BR19" s="771"/>
      <c r="BS19" s="771"/>
      <c r="BT19" s="771"/>
      <c r="BU19" s="771"/>
      <c r="BV19" s="771"/>
      <c r="BW19" s="771"/>
      <c r="BX19" s="771"/>
      <c r="BY19" s="772"/>
      <c r="BZ19" s="772"/>
      <c r="CA19" s="772"/>
      <c r="CB19" s="771"/>
      <c r="CC19" s="772"/>
      <c r="CD19" s="772"/>
      <c r="CE19" s="772"/>
      <c r="CF19" s="771"/>
      <c r="CG19" s="771"/>
      <c r="CH19" s="772"/>
      <c r="CI19" s="771"/>
      <c r="CJ19" s="771"/>
      <c r="CK19" s="771"/>
      <c r="CL19" s="772"/>
      <c r="CM19" s="771"/>
      <c r="CN19" s="771"/>
      <c r="CO19" s="772"/>
      <c r="CP19" s="772"/>
      <c r="CQ19" s="772"/>
      <c r="CR19" s="772"/>
      <c r="CS19" s="772"/>
      <c r="CT19" s="771"/>
      <c r="CU19" s="771"/>
      <c r="CV19" s="756"/>
      <c r="CW19" s="773"/>
      <c r="CX19" s="773"/>
      <c r="CY19" s="650"/>
      <c r="CZ19" s="650"/>
      <c r="DA19" s="650"/>
      <c r="DB19" s="650"/>
      <c r="DC19" s="650"/>
      <c r="DD19" s="650"/>
      <c r="DE19" s="650"/>
      <c r="DF19" s="650"/>
      <c r="DG19" s="650"/>
      <c r="DH19" s="650"/>
      <c r="DI19" s="650"/>
      <c r="DJ19" s="650"/>
      <c r="DK19" s="650"/>
      <c r="DL19" s="650"/>
      <c r="DM19" s="650"/>
      <c r="DN19" s="650"/>
      <c r="DO19" s="650"/>
      <c r="DP19" s="650"/>
      <c r="DQ19" s="650"/>
      <c r="DR19" s="650"/>
      <c r="DS19" s="650"/>
      <c r="DT19" s="650"/>
      <c r="DU19" s="650"/>
      <c r="DV19" s="650"/>
      <c r="DW19" s="650"/>
      <c r="DX19" s="650"/>
      <c r="DY19" s="650"/>
      <c r="DZ19" s="650"/>
      <c r="EA19" s="650"/>
      <c r="EB19" s="650"/>
      <c r="EC19" s="650"/>
      <c r="ED19" s="650"/>
      <c r="EE19" s="650"/>
      <c r="EF19" s="650"/>
      <c r="EG19" s="650"/>
      <c r="EH19" s="650"/>
      <c r="EI19" s="650"/>
    </row>
    <row r="20" spans="1:139" s="774" customFormat="1">
      <c r="H20" s="780"/>
      <c r="I20" s="780"/>
      <c r="J20" s="780"/>
      <c r="K20" s="780"/>
      <c r="L20" s="780"/>
      <c r="M20" s="780"/>
      <c r="N20" s="780"/>
      <c r="O20" s="780"/>
      <c r="P20" s="780"/>
      <c r="Q20" s="780"/>
    </row>
    <row r="21" spans="1:139" s="618" customFormat="1" ht="15">
      <c r="A21" s="653" t="s">
        <v>551</v>
      </c>
      <c r="B21" s="534"/>
      <c r="C21" s="619"/>
      <c r="D21" s="620"/>
      <c r="E21" s="621"/>
      <c r="F21" s="620"/>
      <c r="G21" s="620"/>
    </row>
    <row r="22" spans="1:139" s="618" customFormat="1">
      <c r="A22" s="622"/>
      <c r="B22" s="195"/>
      <c r="C22" s="195"/>
      <c r="D22" s="195"/>
      <c r="E22" s="623"/>
      <c r="F22" s="624"/>
      <c r="G22" s="195"/>
    </row>
    <row r="23" spans="1:139" s="618" customFormat="1" ht="14.25">
      <c r="A23" s="617"/>
      <c r="B23" s="625"/>
      <c r="C23" s="625"/>
      <c r="D23" s="626"/>
      <c r="E23" s="626"/>
      <c r="F23" s="627"/>
      <c r="G23" s="626"/>
    </row>
    <row r="24" spans="1:139" s="781" customFormat="1">
      <c r="H24" s="534"/>
      <c r="I24" s="534"/>
      <c r="J24" s="534"/>
      <c r="K24" s="534"/>
      <c r="L24" s="534"/>
      <c r="M24" s="534"/>
      <c r="N24" s="534"/>
      <c r="O24" s="534"/>
      <c r="P24" s="534"/>
      <c r="Q24" s="534"/>
    </row>
    <row r="25" spans="1:139" s="781" customFormat="1">
      <c r="H25" s="534"/>
      <c r="I25" s="534"/>
      <c r="J25" s="534"/>
      <c r="K25" s="534"/>
      <c r="L25" s="534"/>
      <c r="M25" s="534"/>
      <c r="N25" s="534"/>
      <c r="O25" s="534"/>
      <c r="P25" s="534"/>
      <c r="Q25" s="534"/>
    </row>
    <row r="26" spans="1:139" ht="18.75">
      <c r="A26" s="534" t="s">
        <v>552</v>
      </c>
      <c r="D26" s="561"/>
      <c r="F26" s="654" t="s">
        <v>30</v>
      </c>
      <c r="H26" s="541"/>
      <c r="I26" s="541"/>
      <c r="J26" s="782"/>
      <c r="K26" s="541"/>
    </row>
    <row r="27" spans="1:139" ht="18.75">
      <c r="A27" s="561" t="s">
        <v>259</v>
      </c>
      <c r="B27" s="561"/>
      <c r="C27" s="541"/>
      <c r="E27" s="561"/>
      <c r="F27" s="656" t="s">
        <v>177</v>
      </c>
      <c r="H27" s="541"/>
      <c r="I27" s="541"/>
      <c r="J27" s="655"/>
      <c r="K27" s="541"/>
    </row>
  </sheetData>
  <mergeCells count="5">
    <mergeCell ref="H2:K2"/>
    <mergeCell ref="A3:B3"/>
    <mergeCell ref="A4:B4"/>
    <mergeCell ref="A5:B5"/>
    <mergeCell ref="A7:J7"/>
  </mergeCells>
  <pageMargins left="0.47244094488188981" right="0.39370078740157483" top="0.98425196850393704" bottom="0.98425196850393704" header="0.51181102362204722" footer="0.51181102362204722"/>
  <pageSetup paperSize="9" scale="68" fitToWidth="0" orientation="landscape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view="pageBreakPreview" zoomScaleNormal="100" zoomScaleSheetLayoutView="100" workbookViewId="0">
      <selection activeCell="H20" sqref="H20"/>
    </sheetView>
  </sheetViews>
  <sheetFormatPr defaultRowHeight="15"/>
  <cols>
    <col min="1" max="1" width="35.85546875" style="389" customWidth="1"/>
    <col min="2" max="2" width="25.7109375" style="389" customWidth="1"/>
    <col min="3" max="3" width="11.5703125" style="389" customWidth="1"/>
    <col min="4" max="4" width="20.140625" style="389" customWidth="1"/>
    <col min="5" max="7" width="19.140625" style="389" customWidth="1"/>
    <col min="8" max="8" width="14.140625" style="389" customWidth="1"/>
    <col min="9" max="9" width="9.140625" style="389" customWidth="1"/>
    <col min="10" max="16384" width="9.140625" style="389"/>
  </cols>
  <sheetData>
    <row r="1" spans="1:17" ht="23.25">
      <c r="A1" s="1" t="s">
        <v>0</v>
      </c>
    </row>
    <row r="3" spans="1:17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17">
      <c r="A4" s="389" t="s">
        <v>2</v>
      </c>
    </row>
    <row r="6" spans="1:17" ht="15" customHeight="1">
      <c r="A6" s="985" t="s">
        <v>370</v>
      </c>
      <c r="B6" s="1048"/>
      <c r="C6" s="1048"/>
      <c r="D6" s="1048"/>
      <c r="E6" s="29"/>
      <c r="F6" s="29"/>
      <c r="G6" s="29"/>
      <c r="H6" s="29"/>
      <c r="I6" s="29"/>
      <c r="J6" s="29"/>
      <c r="K6" s="29"/>
    </row>
    <row r="7" spans="1:17" ht="15.75" thickBot="1">
      <c r="A7" s="390"/>
      <c r="B7" s="390"/>
      <c r="C7" s="388"/>
      <c r="D7" s="388"/>
      <c r="E7" s="29"/>
      <c r="F7" s="29"/>
      <c r="G7" s="29"/>
      <c r="H7" s="29"/>
      <c r="I7" s="29"/>
      <c r="J7" s="29"/>
      <c r="K7" s="29"/>
    </row>
    <row r="8" spans="1:17" ht="26.25" thickBot="1">
      <c r="A8" s="1088" t="s">
        <v>371</v>
      </c>
      <c r="B8" s="1089"/>
      <c r="C8" s="1089"/>
      <c r="D8" s="1090"/>
      <c r="E8" s="392" t="s">
        <v>284</v>
      </c>
      <c r="F8" s="221" t="s">
        <v>285</v>
      </c>
      <c r="G8" s="29"/>
      <c r="H8" s="29"/>
      <c r="I8" s="29"/>
      <c r="J8" s="29"/>
      <c r="K8" s="29"/>
    </row>
    <row r="9" spans="1:17" ht="30" customHeight="1" thickBot="1">
      <c r="A9" s="1343" t="s">
        <v>372</v>
      </c>
      <c r="B9" s="1344"/>
      <c r="C9" s="1344"/>
      <c r="D9" s="1345"/>
      <c r="E9" s="453">
        <f>SUM('[32]P163:DBFO'!E9)</f>
        <v>0</v>
      </c>
      <c r="F9" s="453">
        <f>SUM('[32]P163:DBFO'!F9)</f>
        <v>0</v>
      </c>
      <c r="G9" s="29"/>
      <c r="H9" s="29"/>
      <c r="I9" s="29"/>
      <c r="J9" s="29"/>
      <c r="K9" s="29"/>
    </row>
    <row r="10" spans="1:17" ht="15.75" thickBot="1">
      <c r="A10" s="1159" t="s">
        <v>373</v>
      </c>
      <c r="B10" s="1329"/>
      <c r="C10" s="1329"/>
      <c r="D10" s="1330"/>
      <c r="E10" s="393">
        <f>SUM(E11+E12+E16)</f>
        <v>17744.11</v>
      </c>
      <c r="F10" s="393">
        <f>SUM(F11+F12+F16)</f>
        <v>14543.79</v>
      </c>
      <c r="G10" s="29"/>
      <c r="H10" s="29"/>
      <c r="I10" s="29"/>
      <c r="J10" s="29"/>
      <c r="K10" s="29"/>
      <c r="O10" s="29"/>
      <c r="P10" s="29"/>
      <c r="Q10" s="29"/>
    </row>
    <row r="11" spans="1:17" ht="15" customHeight="1">
      <c r="A11" s="1346" t="s">
        <v>374</v>
      </c>
      <c r="B11" s="1347"/>
      <c r="C11" s="1347"/>
      <c r="D11" s="1348"/>
      <c r="E11" s="185">
        <f>SUM('[32]P163:DBFO'!E11)</f>
        <v>0</v>
      </c>
      <c r="F11" s="185">
        <f>SUM('[32]P163:DBFO'!F11)</f>
        <v>0</v>
      </c>
      <c r="G11" s="29"/>
      <c r="H11" s="29"/>
      <c r="I11" s="29"/>
      <c r="J11" s="29"/>
      <c r="K11" s="29"/>
    </row>
    <row r="12" spans="1:17" ht="15.75" customHeight="1">
      <c r="A12" s="1114" t="s">
        <v>375</v>
      </c>
      <c r="B12" s="1349"/>
      <c r="C12" s="1349"/>
      <c r="D12" s="1350"/>
      <c r="E12" s="147">
        <f>SUM(E13:E15)</f>
        <v>8091.8700000000008</v>
      </c>
      <c r="F12" s="147">
        <f>SUM(F13:F15)</f>
        <v>13115.230000000001</v>
      </c>
      <c r="G12" s="29"/>
      <c r="H12" s="29"/>
      <c r="I12" s="29"/>
      <c r="J12" s="29"/>
      <c r="K12" s="29"/>
    </row>
    <row r="13" spans="1:17" ht="30" customHeight="1">
      <c r="A13" s="1115" t="s">
        <v>376</v>
      </c>
      <c r="B13" s="1334"/>
      <c r="C13" s="1334"/>
      <c r="D13" s="1192"/>
      <c r="E13" s="154">
        <f>SUM('[32]P163:DBFO'!E13)</f>
        <v>0</v>
      </c>
      <c r="F13" s="154">
        <f>SUM('[32]P163:DBFO'!F13)</f>
        <v>0</v>
      </c>
      <c r="G13" s="29"/>
      <c r="H13" s="29"/>
      <c r="I13" s="29"/>
      <c r="J13" s="29"/>
      <c r="K13" s="29"/>
    </row>
    <row r="14" spans="1:17">
      <c r="A14" s="1115" t="s">
        <v>377</v>
      </c>
      <c r="B14" s="1334"/>
      <c r="C14" s="1334"/>
      <c r="D14" s="1192"/>
      <c r="E14" s="154">
        <f>SUM('[32]P163:DBFO'!E14)</f>
        <v>0</v>
      </c>
      <c r="F14" s="154">
        <f>SUM('[32]P163:DBFO'!F14)</f>
        <v>0</v>
      </c>
      <c r="G14" s="29"/>
      <c r="H14" s="29"/>
      <c r="I14" s="29"/>
      <c r="J14" s="29"/>
      <c r="K14" s="29"/>
    </row>
    <row r="15" spans="1:17" ht="15" customHeight="1">
      <c r="A15" s="1115" t="s">
        <v>378</v>
      </c>
      <c r="B15" s="1334"/>
      <c r="C15" s="1334"/>
      <c r="D15" s="1192"/>
      <c r="E15" s="189">
        <f>SUM('[32]P163:DBFO'!E15)</f>
        <v>8091.8700000000008</v>
      </c>
      <c r="F15" s="189">
        <f>SUM('[32]P163:DBFO'!F15)</f>
        <v>13115.230000000001</v>
      </c>
      <c r="G15" s="29"/>
      <c r="H15" s="29"/>
      <c r="I15" s="29"/>
      <c r="J15" s="29"/>
      <c r="K15" s="29"/>
    </row>
    <row r="16" spans="1:17" ht="15.75" customHeight="1">
      <c r="A16" s="1184" t="s">
        <v>379</v>
      </c>
      <c r="B16" s="1351"/>
      <c r="C16" s="1351"/>
      <c r="D16" s="1185"/>
      <c r="E16" s="147">
        <f>SUM(E17:E21)</f>
        <v>9652.239999999998</v>
      </c>
      <c r="F16" s="147">
        <f>SUM(F17:F21)</f>
        <v>1428.5600000000002</v>
      </c>
      <c r="G16" s="29"/>
      <c r="H16" s="29"/>
      <c r="I16" s="29"/>
      <c r="J16" s="29"/>
      <c r="K16" s="29"/>
    </row>
    <row r="17" spans="1:15" ht="15" customHeight="1">
      <c r="A17" s="1115" t="s">
        <v>380</v>
      </c>
      <c r="B17" s="1334"/>
      <c r="C17" s="1334"/>
      <c r="D17" s="1192"/>
      <c r="E17" s="189">
        <f>SUM('[32]P163:DBFO'!E17)</f>
        <v>0</v>
      </c>
      <c r="F17" s="189">
        <f>SUM('[32]P163:DBFO'!F17)</f>
        <v>0</v>
      </c>
      <c r="G17" s="29"/>
      <c r="H17" s="29"/>
      <c r="I17" s="29"/>
      <c r="J17" s="29"/>
      <c r="K17" s="29"/>
    </row>
    <row r="18" spans="1:15" ht="15.75" customHeight="1">
      <c r="A18" s="1115" t="s">
        <v>381</v>
      </c>
      <c r="B18" s="1334"/>
      <c r="C18" s="1334"/>
      <c r="D18" s="1192"/>
      <c r="E18" s="189">
        <f>SUM('[32]P163:DBFO'!E18)</f>
        <v>0</v>
      </c>
      <c r="F18" s="189">
        <f>SUM('[32]P163:DBFO'!F18)</f>
        <v>0</v>
      </c>
      <c r="G18" s="29"/>
      <c r="H18" s="29"/>
      <c r="I18" s="29"/>
      <c r="J18" s="29"/>
      <c r="K18" s="29"/>
    </row>
    <row r="19" spans="1:15" ht="15.75" customHeight="1">
      <c r="A19" s="1335" t="s">
        <v>382</v>
      </c>
      <c r="B19" s="1336"/>
      <c r="C19" s="1336"/>
      <c r="D19" s="1337"/>
      <c r="E19" s="189">
        <f>SUM('[32]P163:DBFO'!E19)</f>
        <v>0</v>
      </c>
      <c r="F19" s="189">
        <f>SUM('[32]P163:DBFO'!F19)</f>
        <v>0</v>
      </c>
      <c r="G19" s="29"/>
      <c r="H19" s="29"/>
      <c r="I19" s="29"/>
      <c r="J19" s="29"/>
      <c r="K19" s="29"/>
    </row>
    <row r="20" spans="1:15">
      <c r="A20" s="1335" t="s">
        <v>383</v>
      </c>
      <c r="B20" s="1336"/>
      <c r="C20" s="1336"/>
      <c r="D20" s="1337"/>
      <c r="E20" s="189">
        <f>SUM('[32]P163:DBFO'!E20)</f>
        <v>0</v>
      </c>
      <c r="F20" s="189">
        <f>SUM('[32]P163:DBFO'!F20)</f>
        <v>0</v>
      </c>
      <c r="G20" s="29"/>
      <c r="H20" s="29"/>
      <c r="I20" s="29"/>
      <c r="J20" s="29"/>
    </row>
    <row r="21" spans="1:15" ht="45.2" customHeight="1" thickBot="1">
      <c r="A21" s="1167" t="s">
        <v>384</v>
      </c>
      <c r="B21" s="1338"/>
      <c r="C21" s="1338"/>
      <c r="D21" s="1339"/>
      <c r="E21" s="398">
        <f>SUM('[32]P163:DBFO'!E21)</f>
        <v>9652.239999999998</v>
      </c>
      <c r="F21" s="398">
        <f>SUM('[32]P163:DBFO'!F21)</f>
        <v>1428.5600000000002</v>
      </c>
      <c r="G21" s="29"/>
      <c r="H21" s="29"/>
      <c r="I21" s="29"/>
      <c r="J21" s="29"/>
      <c r="O21" s="29"/>
    </row>
    <row r="22" spans="1:15" ht="15.75" thickBot="1">
      <c r="A22" s="1340" t="s">
        <v>385</v>
      </c>
      <c r="B22" s="1341"/>
      <c r="C22" s="1341"/>
      <c r="D22" s="1342"/>
      <c r="E22" s="462">
        <f>SUM(E9+E10)</f>
        <v>17744.11</v>
      </c>
      <c r="F22" s="462">
        <f>SUM(F9+F10)</f>
        <v>14543.79</v>
      </c>
      <c r="G22" s="29"/>
      <c r="H22" s="29"/>
      <c r="I22" s="29"/>
      <c r="J22" s="29"/>
    </row>
    <row r="26" spans="1:15">
      <c r="A26" s="387" t="s">
        <v>29</v>
      </c>
      <c r="B26" s="387"/>
      <c r="C26" s="387" t="s">
        <v>30</v>
      </c>
      <c r="D26" s="387"/>
      <c r="F26" s="1004" t="s">
        <v>31</v>
      </c>
      <c r="G26" s="1004"/>
    </row>
    <row r="27" spans="1:15">
      <c r="A27" s="387" t="s">
        <v>32</v>
      </c>
      <c r="B27" s="388"/>
      <c r="C27" s="1004" t="s">
        <v>33</v>
      </c>
      <c r="D27" s="1005"/>
      <c r="E27" s="387"/>
      <c r="F27" s="1004" t="s">
        <v>34</v>
      </c>
      <c r="G27" s="1004"/>
    </row>
  </sheetData>
  <mergeCells count="20">
    <mergeCell ref="A17:D17"/>
    <mergeCell ref="A3:I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C27:D27"/>
    <mergeCell ref="F27:G27"/>
    <mergeCell ref="A18:D18"/>
    <mergeCell ref="A19:D19"/>
    <mergeCell ref="A20:D20"/>
    <mergeCell ref="A21:D21"/>
    <mergeCell ref="A22:D22"/>
    <mergeCell ref="F26:G26"/>
  </mergeCells>
  <pageMargins left="0.25" right="0.25" top="0.75" bottom="0.75" header="0.3" footer="0.3"/>
  <pageSetup paperSize="9" scale="82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view="pageBreakPreview" zoomScaleNormal="100" zoomScaleSheetLayoutView="100" workbookViewId="0">
      <selection activeCell="F25" sqref="F25:G25"/>
    </sheetView>
  </sheetViews>
  <sheetFormatPr defaultRowHeight="15"/>
  <cols>
    <col min="1" max="1" width="35.85546875" style="446" customWidth="1"/>
    <col min="2" max="2" width="25.7109375" style="446" customWidth="1"/>
    <col min="3" max="3" width="11.5703125" style="446" customWidth="1"/>
    <col min="4" max="4" width="20.140625" style="446" customWidth="1"/>
    <col min="5" max="7" width="19.140625" style="446" customWidth="1"/>
    <col min="8" max="8" width="14.140625" style="446" customWidth="1"/>
    <col min="9" max="16384" width="9.140625" style="446"/>
  </cols>
  <sheetData>
    <row r="1" spans="1:11" ht="23.25">
      <c r="A1" s="1" t="s">
        <v>0</v>
      </c>
    </row>
    <row r="3" spans="1:11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11">
      <c r="A4" s="446" t="s">
        <v>2</v>
      </c>
    </row>
    <row r="6" spans="1:11" ht="15" customHeight="1">
      <c r="A6" s="28" t="s">
        <v>386</v>
      </c>
      <c r="D6" s="29"/>
      <c r="E6" s="29"/>
      <c r="F6" s="29"/>
      <c r="G6" s="29"/>
      <c r="H6" s="29"/>
      <c r="I6" s="29"/>
      <c r="J6" s="29"/>
      <c r="K6" s="29"/>
    </row>
    <row r="7" spans="1:11" ht="15.75" thickBot="1">
      <c r="D7" s="29"/>
      <c r="E7" s="29"/>
      <c r="F7" s="29"/>
      <c r="G7" s="29"/>
      <c r="H7" s="29"/>
      <c r="I7" s="29"/>
      <c r="J7" s="29"/>
      <c r="K7" s="29"/>
    </row>
    <row r="8" spans="1:11" ht="32.25" thickBot="1">
      <c r="A8" s="1355"/>
      <c r="B8" s="1356"/>
      <c r="C8" s="1356"/>
      <c r="D8" s="1357"/>
      <c r="E8" s="466" t="s">
        <v>284</v>
      </c>
      <c r="F8" s="467" t="s">
        <v>285</v>
      </c>
      <c r="G8" s="29"/>
      <c r="H8" s="29"/>
      <c r="I8" s="29"/>
      <c r="J8" s="29"/>
      <c r="K8" s="29"/>
    </row>
    <row r="9" spans="1:11" ht="15.75" thickBot="1">
      <c r="A9" s="1358" t="s">
        <v>387</v>
      </c>
      <c r="B9" s="1359"/>
      <c r="C9" s="1359"/>
      <c r="D9" s="1360"/>
      <c r="E9" s="468">
        <f>SUM('[33]P163:DBFO'!E9)</f>
        <v>0</v>
      </c>
      <c r="F9" s="393">
        <f>SUM('[33]P163:DBFO'!F9)</f>
        <v>0</v>
      </c>
      <c r="G9" s="29"/>
      <c r="H9" s="29"/>
      <c r="I9" s="29"/>
      <c r="J9" s="29"/>
      <c r="K9" s="29"/>
    </row>
    <row r="10" spans="1:11" ht="15.75" customHeight="1" thickBot="1">
      <c r="A10" s="1361" t="s">
        <v>388</v>
      </c>
      <c r="B10" s="1362"/>
      <c r="C10" s="1362"/>
      <c r="D10" s="1363"/>
      <c r="E10" s="468">
        <f>SUM(E11:E12)</f>
        <v>9074.41</v>
      </c>
      <c r="F10" s="393">
        <f>SUM(F11:F12)</f>
        <v>15877.25</v>
      </c>
      <c r="G10" s="29"/>
      <c r="H10" s="29"/>
      <c r="I10" s="29"/>
      <c r="J10" s="29"/>
      <c r="K10" s="29"/>
    </row>
    <row r="11" spans="1:11" ht="30" customHeight="1">
      <c r="A11" s="1364" t="s">
        <v>389</v>
      </c>
      <c r="B11" s="1365"/>
      <c r="C11" s="1365"/>
      <c r="D11" s="1366"/>
      <c r="E11" s="401">
        <f>SUM('[33]P163:DBFO'!E11)</f>
        <v>8682.4500000000007</v>
      </c>
      <c r="F11" s="401">
        <f>SUM('[33]P163:DBFO'!F11)</f>
        <v>15877.25</v>
      </c>
      <c r="G11" s="29"/>
      <c r="H11" s="29"/>
      <c r="I11" s="29"/>
      <c r="J11" s="29"/>
      <c r="K11" s="29"/>
    </row>
    <row r="12" spans="1:11" ht="15" customHeight="1" thickBot="1">
      <c r="A12" s="1367" t="s">
        <v>390</v>
      </c>
      <c r="B12" s="1368"/>
      <c r="C12" s="1368"/>
      <c r="D12" s="1369"/>
      <c r="E12" s="442">
        <f>SUM('[33]P163:DBFO'!E12)</f>
        <v>391.96000000000004</v>
      </c>
      <c r="F12" s="442">
        <f>SUM('[33]P163:DBFO'!F12)</f>
        <v>0</v>
      </c>
      <c r="G12" s="29"/>
      <c r="H12" s="29"/>
      <c r="I12" s="29"/>
      <c r="J12" s="29"/>
      <c r="K12" s="29"/>
    </row>
    <row r="13" spans="1:11" ht="15" customHeight="1" thickBot="1">
      <c r="A13" s="1361" t="s">
        <v>391</v>
      </c>
      <c r="B13" s="1362"/>
      <c r="C13" s="1362"/>
      <c r="D13" s="1363"/>
      <c r="E13" s="468">
        <f>SUM(E14:E20)</f>
        <v>2079.1999999999998</v>
      </c>
      <c r="F13" s="393">
        <f>SUM(F14:F20)</f>
        <v>3777.7599999999998</v>
      </c>
      <c r="G13" s="29"/>
      <c r="H13" s="29"/>
      <c r="I13" s="29"/>
      <c r="J13" s="29"/>
      <c r="K13" s="29"/>
    </row>
    <row r="14" spans="1:11" ht="15" customHeight="1">
      <c r="A14" s="1370" t="s">
        <v>392</v>
      </c>
      <c r="B14" s="1371"/>
      <c r="C14" s="1371"/>
      <c r="D14" s="1372"/>
      <c r="E14" s="401">
        <f>SUM('[33]P163:DBFO'!E14)</f>
        <v>0</v>
      </c>
      <c r="F14" s="401">
        <f>SUM('[33]P163:DBFO'!F14)</f>
        <v>0</v>
      </c>
      <c r="G14" s="29"/>
      <c r="H14" s="29"/>
      <c r="I14" s="29"/>
      <c r="J14" s="29"/>
      <c r="K14" s="29"/>
    </row>
    <row r="15" spans="1:11" ht="15" customHeight="1">
      <c r="A15" s="1373" t="s">
        <v>393</v>
      </c>
      <c r="B15" s="1374"/>
      <c r="C15" s="1374"/>
      <c r="D15" s="1375"/>
      <c r="E15" s="401">
        <f>SUM('[33]P163:DBFO'!E15)</f>
        <v>0</v>
      </c>
      <c r="F15" s="401">
        <f>SUM('[33]P163:DBFO'!F15)</f>
        <v>0</v>
      </c>
      <c r="G15" s="29"/>
      <c r="H15" s="29"/>
      <c r="I15" s="29"/>
      <c r="J15" s="29"/>
      <c r="K15" s="29"/>
    </row>
    <row r="16" spans="1:11" ht="15.75" customHeight="1">
      <c r="A16" s="1373" t="s">
        <v>394</v>
      </c>
      <c r="B16" s="1374"/>
      <c r="C16" s="1374"/>
      <c r="D16" s="1375"/>
      <c r="E16" s="401">
        <f>SUM('[33]P163:DBFO'!E16)</f>
        <v>138.63999999999999</v>
      </c>
      <c r="F16" s="401">
        <f>SUM('[33]P163:DBFO'!F16)</f>
        <v>22.47</v>
      </c>
      <c r="G16" s="29"/>
      <c r="H16" s="29"/>
      <c r="I16" s="29"/>
      <c r="J16" s="29"/>
      <c r="K16" s="29"/>
    </row>
    <row r="17" spans="1:11" ht="15" customHeight="1">
      <c r="A17" s="1352" t="s">
        <v>395</v>
      </c>
      <c r="B17" s="1353"/>
      <c r="C17" s="1353"/>
      <c r="D17" s="1354"/>
      <c r="E17" s="396">
        <f>SUM('[33]P163:DBFO'!E17)</f>
        <v>0</v>
      </c>
      <c r="F17" s="396">
        <f>SUM('[33]P163:DBFO'!F17)</f>
        <v>0</v>
      </c>
      <c r="G17" s="29"/>
      <c r="H17" s="29"/>
      <c r="I17" s="29"/>
      <c r="J17" s="29"/>
      <c r="K17" s="29"/>
    </row>
    <row r="18" spans="1:11" ht="15.75" customHeight="1">
      <c r="A18" s="1352" t="s">
        <v>396</v>
      </c>
      <c r="B18" s="1353"/>
      <c r="C18" s="1353"/>
      <c r="D18" s="1354"/>
      <c r="E18" s="442">
        <f>SUM('[33]P163:DBFO'!E18)</f>
        <v>0</v>
      </c>
      <c r="F18" s="442">
        <f>SUM('[33]P163:DBFO'!F18)</f>
        <v>0</v>
      </c>
      <c r="G18" s="29"/>
      <c r="H18" s="29"/>
      <c r="I18" s="29"/>
      <c r="J18" s="29"/>
      <c r="K18" s="29"/>
    </row>
    <row r="19" spans="1:11" ht="15.75" customHeight="1">
      <c r="A19" s="1352" t="s">
        <v>397</v>
      </c>
      <c r="B19" s="1353"/>
      <c r="C19" s="1353"/>
      <c r="D19" s="1354"/>
      <c r="E19" s="442">
        <f>SUM('[33]P163:DBFO'!E19)</f>
        <v>0</v>
      </c>
      <c r="F19" s="442">
        <f>SUM('[33]P163:DBFO'!F19)</f>
        <v>0</v>
      </c>
      <c r="G19" s="29"/>
      <c r="H19" s="29"/>
      <c r="I19" s="29"/>
      <c r="J19" s="29"/>
      <c r="K19" s="29"/>
    </row>
    <row r="20" spans="1:11" ht="15" customHeight="1" thickBot="1">
      <c r="A20" s="1376" t="s">
        <v>398</v>
      </c>
      <c r="B20" s="1377"/>
      <c r="C20" s="1377"/>
      <c r="D20" s="1378"/>
      <c r="E20" s="442">
        <f>SUM('[33]P163:DBFO'!E20)</f>
        <v>1940.56</v>
      </c>
      <c r="F20" s="442">
        <f>SUM('[33]P163:DBFO'!F20)</f>
        <v>3755.29</v>
      </c>
      <c r="G20" s="29"/>
      <c r="H20" s="29"/>
      <c r="I20" s="29"/>
      <c r="J20" s="29"/>
    </row>
    <row r="21" spans="1:11" ht="16.5" thickBot="1">
      <c r="A21" s="1301" t="s">
        <v>96</v>
      </c>
      <c r="B21" s="1379"/>
      <c r="C21" s="1379"/>
      <c r="D21" s="1302"/>
      <c r="E21" s="469">
        <f>SUM(E9+E10+E13)</f>
        <v>11153.61</v>
      </c>
      <c r="F21" s="470">
        <f>SUM(F9+F10+F13)</f>
        <v>19655.009999999998</v>
      </c>
      <c r="G21" s="29"/>
      <c r="H21" s="29"/>
      <c r="I21" s="29"/>
      <c r="J21" s="29"/>
    </row>
    <row r="25" spans="1:11">
      <c r="A25" s="444" t="s">
        <v>29</v>
      </c>
      <c r="B25" s="444"/>
      <c r="C25" s="444" t="s">
        <v>30</v>
      </c>
      <c r="D25" s="444"/>
      <c r="F25" s="1004" t="s">
        <v>31</v>
      </c>
      <c r="G25" s="1004"/>
    </row>
    <row r="26" spans="1:11">
      <c r="A26" s="444" t="s">
        <v>32</v>
      </c>
      <c r="B26" s="445"/>
      <c r="C26" s="1004" t="s">
        <v>33</v>
      </c>
      <c r="D26" s="1005"/>
      <c r="E26" s="444"/>
      <c r="F26" s="1004" t="s">
        <v>34</v>
      </c>
      <c r="G26" s="1004"/>
    </row>
  </sheetData>
  <mergeCells count="18">
    <mergeCell ref="A19:D19"/>
    <mergeCell ref="A20:D20"/>
    <mergeCell ref="A21:D21"/>
    <mergeCell ref="F25:G25"/>
    <mergeCell ref="C26:D26"/>
    <mergeCell ref="F26:G26"/>
    <mergeCell ref="A18:D18"/>
    <mergeCell ref="A3:I3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</mergeCells>
  <pageMargins left="0.25" right="0.25" top="0.75" bottom="0.75" header="0.3" footer="0.3"/>
  <pageSetup paperSize="9" scale="82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view="pageBreakPreview" zoomScaleNormal="100" zoomScaleSheetLayoutView="100" workbookViewId="0">
      <selection activeCell="H30" sqref="H30"/>
    </sheetView>
  </sheetViews>
  <sheetFormatPr defaultRowHeight="15"/>
  <cols>
    <col min="1" max="1" width="35.85546875" style="465" customWidth="1"/>
    <col min="2" max="2" width="25.7109375" style="465" customWidth="1"/>
    <col min="3" max="3" width="11.5703125" style="465" customWidth="1"/>
    <col min="4" max="4" width="20.140625" style="465" customWidth="1"/>
    <col min="5" max="7" width="19.140625" style="465" customWidth="1"/>
    <col min="8" max="8" width="14.140625" style="465" customWidth="1"/>
    <col min="9" max="16384" width="9.140625" style="465"/>
  </cols>
  <sheetData>
    <row r="1" spans="1:11" ht="23.25">
      <c r="A1" s="1" t="s">
        <v>0</v>
      </c>
    </row>
    <row r="3" spans="1:11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11">
      <c r="A4" s="465" t="s">
        <v>2</v>
      </c>
    </row>
    <row r="6" spans="1:11" ht="15" customHeight="1">
      <c r="A6" s="1107" t="s">
        <v>399</v>
      </c>
      <c r="B6" s="1107"/>
      <c r="C6" s="1107"/>
      <c r="D6" s="29"/>
      <c r="E6" s="29"/>
      <c r="F6" s="29"/>
      <c r="G6" s="29"/>
      <c r="H6" s="29"/>
      <c r="I6" s="29"/>
      <c r="J6" s="29"/>
      <c r="K6" s="29"/>
    </row>
    <row r="7" spans="1:11" ht="15.75" thickBot="1">
      <c r="A7" s="174"/>
      <c r="B7" s="173"/>
      <c r="C7" s="173"/>
      <c r="D7" s="29"/>
      <c r="E7" s="29"/>
      <c r="F7" s="29"/>
      <c r="G7" s="29"/>
      <c r="H7" s="29"/>
      <c r="I7" s="29"/>
      <c r="J7" s="29"/>
      <c r="K7" s="29"/>
    </row>
    <row r="8" spans="1:11" ht="26.25" thickBot="1">
      <c r="A8" s="1088"/>
      <c r="B8" s="1089"/>
      <c r="C8" s="1089"/>
      <c r="D8" s="1090"/>
      <c r="E8" s="392" t="s">
        <v>284</v>
      </c>
      <c r="F8" s="221" t="s">
        <v>285</v>
      </c>
      <c r="G8" s="29"/>
      <c r="H8" s="29"/>
      <c r="I8" s="29"/>
      <c r="J8" s="29"/>
      <c r="K8" s="29"/>
    </row>
    <row r="9" spans="1:11" ht="15.75" thickBot="1">
      <c r="A9" s="1159" t="s">
        <v>388</v>
      </c>
      <c r="B9" s="1329"/>
      <c r="C9" s="1329"/>
      <c r="D9" s="1330"/>
      <c r="E9" s="393">
        <f>E10+E11</f>
        <v>0</v>
      </c>
      <c r="F9" s="393">
        <f>F10+F11</f>
        <v>0</v>
      </c>
      <c r="G9" s="29"/>
      <c r="H9" s="29"/>
      <c r="I9" s="29"/>
      <c r="J9" s="29"/>
      <c r="K9" s="29"/>
    </row>
    <row r="10" spans="1:11">
      <c r="A10" s="1320" t="s">
        <v>400</v>
      </c>
      <c r="B10" s="1321"/>
      <c r="C10" s="1321"/>
      <c r="D10" s="1322"/>
      <c r="E10" s="181">
        <f>SUM('[34]P163:DBFO'!E10)</f>
        <v>0</v>
      </c>
      <c r="F10" s="475">
        <f>SUM('[34]P163:DBFO'!F10)</f>
        <v>0</v>
      </c>
      <c r="G10" s="29"/>
      <c r="H10" s="29"/>
      <c r="I10" s="29"/>
      <c r="J10" s="29"/>
      <c r="K10" s="29"/>
    </row>
    <row r="11" spans="1:11" ht="15" customHeight="1" thickBot="1">
      <c r="A11" s="1383" t="s">
        <v>401</v>
      </c>
      <c r="B11" s="1384"/>
      <c r="C11" s="1384"/>
      <c r="D11" s="1385"/>
      <c r="E11" s="398">
        <f>SUM('[34]P163:DBFO'!E11)</f>
        <v>0</v>
      </c>
      <c r="F11" s="399">
        <f>SUM('[34]P163:DBFO'!F11)</f>
        <v>0</v>
      </c>
      <c r="G11" s="29"/>
      <c r="H11" s="29"/>
      <c r="I11" s="29"/>
      <c r="J11" s="29"/>
      <c r="K11" s="29"/>
    </row>
    <row r="12" spans="1:11" ht="15.75" customHeight="1" thickBot="1">
      <c r="A12" s="1159" t="s">
        <v>402</v>
      </c>
      <c r="B12" s="1329"/>
      <c r="C12" s="1329"/>
      <c r="D12" s="1330"/>
      <c r="E12" s="393">
        <f>SUM(E13:E18)</f>
        <v>9538.57</v>
      </c>
      <c r="F12" s="393">
        <f>SUM(F13:F18)</f>
        <v>1816.8799999999999</v>
      </c>
      <c r="G12" s="29"/>
      <c r="H12" s="29"/>
      <c r="I12" s="29"/>
      <c r="J12" s="29"/>
      <c r="K12" s="29"/>
    </row>
    <row r="13" spans="1:11" ht="15" customHeight="1">
      <c r="A13" s="1323" t="s">
        <v>403</v>
      </c>
      <c r="B13" s="1324"/>
      <c r="C13" s="1324"/>
      <c r="D13" s="1325"/>
      <c r="E13" s="189">
        <f>SUM('[34]P163:DBFO'!E13)</f>
        <v>0</v>
      </c>
      <c r="F13" s="189">
        <f>SUM('[34]P163:DBFO'!F13)</f>
        <v>0</v>
      </c>
      <c r="G13" s="29"/>
      <c r="H13" s="29"/>
      <c r="I13" s="29"/>
      <c r="J13" s="29"/>
      <c r="K13" s="29"/>
    </row>
    <row r="14" spans="1:11" ht="15" customHeight="1">
      <c r="A14" s="1311" t="s">
        <v>404</v>
      </c>
      <c r="B14" s="1312"/>
      <c r="C14" s="1312"/>
      <c r="D14" s="1313"/>
      <c r="E14" s="189">
        <f>SUM('[34]P163:DBFO'!E14)</f>
        <v>0</v>
      </c>
      <c r="F14" s="189">
        <f>SUM('[34]P163:DBFO'!F14)</f>
        <v>0</v>
      </c>
      <c r="G14" s="29"/>
      <c r="H14" s="29"/>
      <c r="I14" s="29"/>
      <c r="J14" s="29"/>
      <c r="K14" s="29"/>
    </row>
    <row r="15" spans="1:11" ht="15.75" customHeight="1">
      <c r="A15" s="1311" t="s">
        <v>405</v>
      </c>
      <c r="B15" s="1312"/>
      <c r="C15" s="1312"/>
      <c r="D15" s="1313"/>
      <c r="E15" s="441">
        <f>SUM('[34]P163:DBFO'!E15)</f>
        <v>9538.57</v>
      </c>
      <c r="F15" s="441">
        <f>SUM('[34]P163:DBFO'!F15)</f>
        <v>1816.8799999999999</v>
      </c>
      <c r="G15" s="29"/>
      <c r="H15" s="29"/>
      <c r="I15" s="29"/>
      <c r="J15" s="29"/>
      <c r="K15" s="29"/>
    </row>
    <row r="16" spans="1:11" ht="15" customHeight="1">
      <c r="A16" s="1311" t="s">
        <v>406</v>
      </c>
      <c r="B16" s="1312"/>
      <c r="C16" s="1312"/>
      <c r="D16" s="1313"/>
      <c r="E16" s="441">
        <f>SUM('[34]P163:DBFO'!E16)</f>
        <v>0</v>
      </c>
      <c r="F16" s="441">
        <f>SUM('[34]P163:DBFO'!F16)</f>
        <v>0</v>
      </c>
      <c r="G16" s="29"/>
      <c r="H16" s="29"/>
      <c r="I16" s="29"/>
      <c r="J16" s="29"/>
      <c r="K16" s="29"/>
    </row>
    <row r="17" spans="1:11" ht="15.75" customHeight="1">
      <c r="A17" s="1311" t="s">
        <v>407</v>
      </c>
      <c r="B17" s="1312"/>
      <c r="C17" s="1312"/>
      <c r="D17" s="1313"/>
      <c r="E17" s="441">
        <f>SUM('[34]P163:DBFO'!E17)</f>
        <v>0</v>
      </c>
      <c r="F17" s="441">
        <f>SUM('[34]P163:DBFO'!F17)</f>
        <v>0</v>
      </c>
      <c r="G17" s="29"/>
      <c r="H17" s="29"/>
      <c r="I17" s="29"/>
      <c r="J17" s="29"/>
      <c r="K17" s="29"/>
    </row>
    <row r="18" spans="1:11" ht="15.75" customHeight="1" thickBot="1">
      <c r="A18" s="1380" t="s">
        <v>148</v>
      </c>
      <c r="B18" s="1381"/>
      <c r="C18" s="1381"/>
      <c r="D18" s="1382"/>
      <c r="E18" s="441">
        <f>SUM('[34]P163:DBFO'!E18)</f>
        <v>0</v>
      </c>
      <c r="F18" s="441">
        <f>SUM('[34]P163:DBFO'!F18)</f>
        <v>0</v>
      </c>
      <c r="G18" s="29"/>
      <c r="H18" s="29"/>
      <c r="I18" s="29"/>
      <c r="J18" s="29"/>
      <c r="K18" s="29"/>
    </row>
    <row r="19" spans="1:11" ht="15" customHeight="1" thickBot="1">
      <c r="A19" s="1301" t="s">
        <v>96</v>
      </c>
      <c r="B19" s="1379"/>
      <c r="C19" s="1379"/>
      <c r="D19" s="1302"/>
      <c r="E19" s="274">
        <f>SUM(E9+E12)</f>
        <v>9538.57</v>
      </c>
      <c r="F19" s="274">
        <f>SUM(F9+F12)</f>
        <v>1816.8799999999999</v>
      </c>
      <c r="G19" s="29"/>
      <c r="H19" s="29"/>
      <c r="I19" s="29"/>
      <c r="J19" s="29"/>
    </row>
    <row r="23" spans="1:11">
      <c r="A23" s="463" t="s">
        <v>29</v>
      </c>
      <c r="B23" s="463"/>
      <c r="C23" s="463" t="s">
        <v>30</v>
      </c>
      <c r="D23" s="463"/>
      <c r="F23" s="1004" t="s">
        <v>31</v>
      </c>
      <c r="G23" s="1004"/>
    </row>
    <row r="24" spans="1:11">
      <c r="A24" s="463" t="s">
        <v>32</v>
      </c>
      <c r="B24" s="464"/>
      <c r="C24" s="1004" t="s">
        <v>33</v>
      </c>
      <c r="D24" s="1005"/>
      <c r="E24" s="463"/>
      <c r="F24" s="1004" t="s">
        <v>34</v>
      </c>
      <c r="G24" s="1004"/>
    </row>
    <row r="35" spans="11:14">
      <c r="K35" s="29"/>
      <c r="L35" s="29"/>
      <c r="M35" s="29"/>
      <c r="N35" s="29"/>
    </row>
    <row r="36" spans="11:14">
      <c r="K36" s="29"/>
      <c r="L36" s="29"/>
      <c r="M36" s="29"/>
      <c r="N36" s="29"/>
    </row>
    <row r="37" spans="11:14">
      <c r="K37" s="29"/>
      <c r="L37" s="29"/>
      <c r="M37" s="29"/>
    </row>
  </sheetData>
  <mergeCells count="17">
    <mergeCell ref="A17:D17"/>
    <mergeCell ref="A3:I3"/>
    <mergeCell ref="A6:C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18:D18"/>
    <mergeCell ref="A19:D19"/>
    <mergeCell ref="F23:G23"/>
    <mergeCell ref="C24:D24"/>
    <mergeCell ref="F24:G24"/>
  </mergeCells>
  <pageMargins left="0.25" right="0.25" top="0.75" bottom="0.75" header="0.3" footer="0.3"/>
  <pageSetup paperSize="9" scale="82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view="pageBreakPreview" zoomScaleNormal="100" zoomScaleSheetLayoutView="100" workbookViewId="0">
      <selection activeCell="H22" sqref="H22"/>
    </sheetView>
  </sheetViews>
  <sheetFormatPr defaultRowHeight="15"/>
  <cols>
    <col min="1" max="1" width="35.85546875" style="473" customWidth="1"/>
    <col min="2" max="2" width="19" style="473" customWidth="1"/>
    <col min="3" max="3" width="11.5703125" style="473" customWidth="1"/>
    <col min="4" max="4" width="20.140625" style="473" customWidth="1"/>
    <col min="5" max="7" width="19.140625" style="473" customWidth="1"/>
    <col min="8" max="8" width="14.140625" style="473" customWidth="1"/>
    <col min="9" max="16384" width="9.140625" style="473"/>
  </cols>
  <sheetData>
    <row r="1" spans="1:11" ht="23.25">
      <c r="A1" s="1" t="s">
        <v>0</v>
      </c>
    </row>
    <row r="3" spans="1:11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11">
      <c r="A4" s="473" t="s">
        <v>2</v>
      </c>
    </row>
    <row r="6" spans="1:11" ht="15" customHeight="1">
      <c r="A6" s="1388" t="s">
        <v>408</v>
      </c>
      <c r="B6" s="1388"/>
      <c r="C6" s="1388"/>
      <c r="D6" s="1388"/>
      <c r="E6" s="1388"/>
      <c r="F6" s="1388"/>
      <c r="G6" s="29"/>
      <c r="H6" s="29"/>
      <c r="I6" s="29"/>
      <c r="J6" s="29"/>
      <c r="K6" s="29"/>
    </row>
    <row r="7" spans="1:11" ht="15.75" thickBot="1">
      <c r="A7" s="480"/>
      <c r="B7" s="253"/>
      <c r="C7" s="253"/>
      <c r="D7" s="253"/>
      <c r="E7" s="253"/>
      <c r="F7" s="253"/>
      <c r="G7" s="29"/>
      <c r="H7" s="29"/>
      <c r="I7" s="29"/>
      <c r="J7" s="29"/>
      <c r="K7" s="29"/>
    </row>
    <row r="8" spans="1:11" ht="15.75" thickBot="1">
      <c r="A8" s="1389" t="s">
        <v>409</v>
      </c>
      <c r="B8" s="1390"/>
      <c r="C8" s="1392" t="s">
        <v>118</v>
      </c>
      <c r="D8" s="1393"/>
      <c r="E8" s="1393"/>
      <c r="F8" s="1394"/>
      <c r="G8" s="29"/>
      <c r="H8" s="29"/>
      <c r="I8" s="29"/>
      <c r="J8" s="29"/>
      <c r="K8" s="29"/>
    </row>
    <row r="9" spans="1:11" ht="15.75" thickBot="1">
      <c r="A9" s="1249"/>
      <c r="B9" s="1391"/>
      <c r="C9" s="481" t="s">
        <v>410</v>
      </c>
      <c r="D9" s="241" t="s">
        <v>411</v>
      </c>
      <c r="E9" s="482" t="s">
        <v>286</v>
      </c>
      <c r="F9" s="241" t="s">
        <v>290</v>
      </c>
      <c r="G9" s="29"/>
      <c r="H9" s="29"/>
      <c r="I9" s="29"/>
      <c r="J9" s="29"/>
      <c r="K9" s="29"/>
    </row>
    <row r="10" spans="1:11">
      <c r="A10" s="1395" t="s">
        <v>412</v>
      </c>
      <c r="B10" s="1396"/>
      <c r="C10" s="483">
        <f>SUM(C11:C18)</f>
        <v>0</v>
      </c>
      <c r="D10" s="483">
        <f>SUM(D11:D18)</f>
        <v>15978.310000000001</v>
      </c>
      <c r="E10" s="483">
        <f>SUM(E11:E18)</f>
        <v>0</v>
      </c>
      <c r="F10" s="189">
        <f>SUM(F11:F18)</f>
        <v>233888.87999999998</v>
      </c>
      <c r="G10" s="29"/>
      <c r="H10" s="29"/>
      <c r="I10" s="29"/>
      <c r="J10" s="29"/>
      <c r="K10" s="29"/>
    </row>
    <row r="11" spans="1:11" ht="15" customHeight="1">
      <c r="A11" s="1386" t="s">
        <v>413</v>
      </c>
      <c r="B11" s="1387"/>
      <c r="C11" s="483">
        <f>SUM('[35]P163:DBFO'!C11)</f>
        <v>0</v>
      </c>
      <c r="D11" s="189">
        <f>SUM('[35]P163:DBFO'!D11)</f>
        <v>15978.310000000001</v>
      </c>
      <c r="E11" s="484">
        <f>SUM('[35]P163:DBFO'!E11)</f>
        <v>0</v>
      </c>
      <c r="F11" s="189">
        <f>SUM('[35]P163:DBFO'!F11)</f>
        <v>233888.87999999998</v>
      </c>
      <c r="G11" s="29"/>
      <c r="H11" s="29"/>
      <c r="I11" s="29"/>
      <c r="J11" s="29"/>
      <c r="K11" s="29"/>
    </row>
    <row r="12" spans="1:11" ht="15.75" customHeight="1">
      <c r="A12" s="1386" t="s">
        <v>414</v>
      </c>
      <c r="B12" s="1387"/>
      <c r="C12" s="483">
        <f>SUM('[35]P163:DBFO'!C12)</f>
        <v>0</v>
      </c>
      <c r="D12" s="189">
        <f>SUM('[35]P163:DBFO'!D12)</f>
        <v>0</v>
      </c>
      <c r="E12" s="484">
        <f>SUM('[35]P163:DBFO'!E12)</f>
        <v>0</v>
      </c>
      <c r="F12" s="189">
        <f>SUM('[35]P163:DBFO'!F12)</f>
        <v>0</v>
      </c>
      <c r="G12" s="29"/>
      <c r="H12" s="29"/>
      <c r="I12" s="29"/>
      <c r="J12" s="29"/>
      <c r="K12" s="29"/>
    </row>
    <row r="13" spans="1:11">
      <c r="A13" s="1386" t="s">
        <v>415</v>
      </c>
      <c r="B13" s="1387"/>
      <c r="C13" s="483">
        <f>SUM('[35]P163:DBFO'!C13)</f>
        <v>0</v>
      </c>
      <c r="D13" s="189">
        <f>SUM('[35]P163:DBFO'!D13)</f>
        <v>0</v>
      </c>
      <c r="E13" s="484">
        <f>SUM('[35]P163:DBFO'!E13)</f>
        <v>0</v>
      </c>
      <c r="F13" s="189">
        <f>SUM('[35]P163:DBFO'!F13)</f>
        <v>0</v>
      </c>
      <c r="G13" s="29"/>
      <c r="H13" s="29"/>
      <c r="I13" s="29"/>
      <c r="J13" s="29"/>
      <c r="K13" s="29"/>
    </row>
    <row r="14" spans="1:11" ht="15.75" customHeight="1">
      <c r="A14" s="1386" t="s">
        <v>416</v>
      </c>
      <c r="B14" s="1387"/>
      <c r="C14" s="483">
        <f>SUM('[35]P163:DBFO'!C14)</f>
        <v>0</v>
      </c>
      <c r="D14" s="189">
        <f>SUM('[35]P163:DBFO'!D14)</f>
        <v>0</v>
      </c>
      <c r="E14" s="484">
        <f>SUM('[35]P163:DBFO'!E14)</f>
        <v>0</v>
      </c>
      <c r="F14" s="189">
        <f>SUM('[35]P163:DBFO'!F14)</f>
        <v>0</v>
      </c>
      <c r="G14" s="29"/>
      <c r="H14" s="29"/>
      <c r="I14" s="29"/>
      <c r="J14" s="29"/>
      <c r="K14" s="29"/>
    </row>
    <row r="15" spans="1:11" ht="15.75" customHeight="1">
      <c r="A15" s="1386" t="s">
        <v>417</v>
      </c>
      <c r="B15" s="1387"/>
      <c r="C15" s="483">
        <f>SUM('[35]P163:DBFO'!C15)</f>
        <v>0</v>
      </c>
      <c r="D15" s="189">
        <f>SUM('[35]P163:DBFO'!D15)</f>
        <v>0</v>
      </c>
      <c r="E15" s="484">
        <f>SUM('[35]P163:DBFO'!E15)</f>
        <v>0</v>
      </c>
      <c r="F15" s="189">
        <f>SUM('[35]P163:DBFO'!F15)</f>
        <v>0</v>
      </c>
      <c r="G15" s="29"/>
      <c r="H15" s="29"/>
      <c r="I15" s="29"/>
      <c r="J15" s="29"/>
      <c r="K15" s="29"/>
    </row>
    <row r="16" spans="1:11">
      <c r="A16" s="1386" t="s">
        <v>418</v>
      </c>
      <c r="B16" s="1387"/>
      <c r="C16" s="483">
        <f>SUM('[35]P163:DBFO'!C16)</f>
        <v>0</v>
      </c>
      <c r="D16" s="189">
        <f>SUM('[35]P163:DBFO'!D16)</f>
        <v>0</v>
      </c>
      <c r="E16" s="484">
        <f>SUM('[35]P163:DBFO'!E16)</f>
        <v>0</v>
      </c>
      <c r="F16" s="189">
        <f>SUM('[35]P163:DBFO'!F16)</f>
        <v>0</v>
      </c>
      <c r="G16" s="29"/>
      <c r="H16" s="29"/>
      <c r="I16" s="29"/>
      <c r="J16" s="29"/>
      <c r="K16" s="29"/>
    </row>
    <row r="17" spans="1:11" ht="15.75" customHeight="1">
      <c r="A17" s="1386" t="s">
        <v>419</v>
      </c>
      <c r="B17" s="1387"/>
      <c r="C17" s="483">
        <f>SUM('[35]P163:DBFO'!C17)</f>
        <v>0</v>
      </c>
      <c r="D17" s="189">
        <f>SUM('[35]P163:DBFO'!D17)</f>
        <v>0</v>
      </c>
      <c r="E17" s="484">
        <f>SUM('[35]P163:DBFO'!E17)</f>
        <v>0</v>
      </c>
      <c r="F17" s="189">
        <f>SUM('[35]P163:DBFO'!F17)</f>
        <v>0</v>
      </c>
      <c r="G17" s="29"/>
      <c r="H17" s="29"/>
      <c r="I17" s="29"/>
      <c r="J17" s="29"/>
      <c r="K17" s="29"/>
    </row>
    <row r="18" spans="1:11">
      <c r="A18" s="1386" t="s">
        <v>420</v>
      </c>
      <c r="B18" s="1387"/>
      <c r="C18" s="483">
        <f>SUM('[35]P163:DBFO'!C18)</f>
        <v>0</v>
      </c>
      <c r="D18" s="189">
        <f>SUM('[35]P163:DBFO'!D18)</f>
        <v>0</v>
      </c>
      <c r="E18" s="484">
        <f>SUM('[35]P163:DBFO'!E18)</f>
        <v>0</v>
      </c>
      <c r="F18" s="189">
        <f>SUM('[35]P163:DBFO'!F18)</f>
        <v>0</v>
      </c>
      <c r="G18" s="29"/>
      <c r="H18" s="29"/>
      <c r="I18" s="29"/>
      <c r="J18" s="29"/>
      <c r="K18" s="29"/>
    </row>
    <row r="19" spans="1:11" ht="15" customHeight="1">
      <c r="A19" s="1399" t="s">
        <v>421</v>
      </c>
      <c r="B19" s="1400"/>
      <c r="C19" s="483">
        <f>SUM('[35]P163:DBFO'!C19)</f>
        <v>0</v>
      </c>
      <c r="D19" s="189">
        <f>SUM('[35]P163:DBFO'!D19)</f>
        <v>220</v>
      </c>
      <c r="E19" s="484">
        <f>SUM('[35]P163:DBFO'!E19)</f>
        <v>0</v>
      </c>
      <c r="F19" s="189">
        <f>SUM('[35]P163:DBFO'!F19)</f>
        <v>12150</v>
      </c>
      <c r="G19" s="29"/>
      <c r="H19" s="29"/>
      <c r="I19" s="29"/>
      <c r="J19" s="29"/>
      <c r="K19" s="29"/>
    </row>
    <row r="20" spans="1:11" ht="15" customHeight="1" thickBot="1">
      <c r="A20" s="1401" t="s">
        <v>422</v>
      </c>
      <c r="B20" s="1133"/>
      <c r="C20" s="483">
        <f>SUM('[35]P163:DBFO'!C20)</f>
        <v>0</v>
      </c>
      <c r="D20" s="189">
        <f>SUM('[35]P163:DBFO'!D20)</f>
        <v>0</v>
      </c>
      <c r="E20" s="484">
        <f>SUM('[35]P163:DBFO'!E20)</f>
        <v>0</v>
      </c>
      <c r="F20" s="189">
        <f>SUM('[35]P163:DBFO'!F20)</f>
        <v>32668</v>
      </c>
      <c r="G20" s="29"/>
      <c r="H20" s="29"/>
      <c r="I20" s="29"/>
      <c r="J20" s="29"/>
      <c r="K20" s="29"/>
    </row>
    <row r="21" spans="1:11" ht="15" customHeight="1" thickBot="1">
      <c r="A21" s="1402" t="s">
        <v>149</v>
      </c>
      <c r="B21" s="1403"/>
      <c r="C21" s="485">
        <f>C10+C19+C20</f>
        <v>0</v>
      </c>
      <c r="D21" s="485">
        <f>D10+D19+D20</f>
        <v>16198.310000000001</v>
      </c>
      <c r="E21" s="485">
        <f>E10+E19+E20</f>
        <v>0</v>
      </c>
      <c r="F21" s="486">
        <f>F10+F19+F20</f>
        <v>278706.88</v>
      </c>
      <c r="G21" s="29"/>
      <c r="H21" s="29"/>
      <c r="I21" s="29"/>
      <c r="J21" s="29"/>
      <c r="K21" s="29"/>
    </row>
    <row r="25" spans="1:11">
      <c r="A25" s="471" t="s">
        <v>29</v>
      </c>
      <c r="B25" s="471"/>
      <c r="C25" s="1404" t="s">
        <v>30</v>
      </c>
      <c r="D25" s="1004"/>
      <c r="E25" s="471"/>
      <c r="F25" s="1141" t="s">
        <v>423</v>
      </c>
      <c r="G25" s="1004"/>
    </row>
    <row r="26" spans="1:11">
      <c r="A26" s="471" t="s">
        <v>32</v>
      </c>
      <c r="B26" s="472"/>
      <c r="C26" s="1397" t="s">
        <v>424</v>
      </c>
      <c r="D26" s="1005"/>
      <c r="E26" s="471"/>
      <c r="F26" s="1398" t="s">
        <v>425</v>
      </c>
      <c r="G26" s="1004"/>
    </row>
  </sheetData>
  <mergeCells count="20">
    <mergeCell ref="C26:D26"/>
    <mergeCell ref="F26:G26"/>
    <mergeCell ref="A18:B18"/>
    <mergeCell ref="A19:B19"/>
    <mergeCell ref="A20:B20"/>
    <mergeCell ref="A21:B21"/>
    <mergeCell ref="C25:D25"/>
    <mergeCell ref="F25:G25"/>
    <mergeCell ref="A17:B17"/>
    <mergeCell ref="A3:I3"/>
    <mergeCell ref="A6:F6"/>
    <mergeCell ref="A8:B9"/>
    <mergeCell ref="C8:F8"/>
    <mergeCell ref="A10:B10"/>
    <mergeCell ref="A11:B11"/>
    <mergeCell ref="A12:B12"/>
    <mergeCell ref="A13:B13"/>
    <mergeCell ref="A14:B14"/>
    <mergeCell ref="A15:B15"/>
    <mergeCell ref="A16:B16"/>
  </mergeCells>
  <pageMargins left="0.25" right="0.25" top="0.75" bottom="0.75" header="0.3" footer="0.3"/>
  <pageSetup paperSize="9" scale="85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view="pageBreakPreview" zoomScale="115" zoomScaleNormal="100" zoomScaleSheetLayoutView="115" workbookViewId="0">
      <selection activeCell="G23" sqref="G23"/>
    </sheetView>
  </sheetViews>
  <sheetFormatPr defaultRowHeight="15"/>
  <cols>
    <col min="1" max="1" width="35.85546875" style="473" customWidth="1"/>
    <col min="2" max="2" width="18.85546875" style="473" customWidth="1"/>
    <col min="3" max="4" width="25.7109375" style="473" customWidth="1"/>
    <col min="5" max="7" width="19.140625" style="473" customWidth="1"/>
    <col min="8" max="8" width="14.140625" style="473" hidden="1" customWidth="1"/>
    <col min="9" max="9" width="0" style="473" hidden="1" customWidth="1"/>
    <col min="10" max="16384" width="9.140625" style="473"/>
  </cols>
  <sheetData>
    <row r="1" spans="1:16" ht="23.25">
      <c r="A1" s="1" t="s">
        <v>0</v>
      </c>
    </row>
    <row r="3" spans="1:16" ht="18.75">
      <c r="A3" s="1405" t="s">
        <v>1</v>
      </c>
      <c r="B3" s="1405"/>
      <c r="C3" s="1405"/>
      <c r="D3" s="1405"/>
      <c r="E3" s="1405"/>
      <c r="F3" s="1405"/>
      <c r="G3" s="1405"/>
      <c r="H3" s="1405"/>
      <c r="I3" s="1405"/>
    </row>
    <row r="4" spans="1:16">
      <c r="A4" s="473" t="s">
        <v>2</v>
      </c>
    </row>
    <row r="6" spans="1:16" ht="15" customHeight="1">
      <c r="A6" s="1406" t="s">
        <v>426</v>
      </c>
      <c r="B6" s="1406"/>
      <c r="C6" s="1406"/>
      <c r="D6" s="1406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ht="15.75" thickBot="1">
      <c r="A7" s="133"/>
      <c r="B7" s="253"/>
      <c r="C7" s="253"/>
      <c r="D7" s="253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45.2" customHeight="1" thickBot="1">
      <c r="A8" s="1134" t="s">
        <v>40</v>
      </c>
      <c r="B8" s="1135"/>
      <c r="C8" s="244" t="s">
        <v>427</v>
      </c>
      <c r="D8" s="244" t="s">
        <v>428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6" ht="15.75" thickBot="1">
      <c r="A9" s="1205" t="s">
        <v>429</v>
      </c>
      <c r="B9" s="1407"/>
      <c r="C9" s="312">
        <v>1652</v>
      </c>
      <c r="D9" s="312">
        <f>SUM('[36]P163:DBFO'!D9)</f>
        <v>1667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</row>
    <row r="13" spans="1:16">
      <c r="A13" s="471" t="s">
        <v>29</v>
      </c>
      <c r="B13" s="471"/>
      <c r="C13" s="1047" t="s">
        <v>30</v>
      </c>
      <c r="D13" s="1004"/>
      <c r="E13" s="471"/>
      <c r="F13" s="1004" t="s">
        <v>31</v>
      </c>
      <c r="G13" s="1004"/>
    </row>
    <row r="14" spans="1:16">
      <c r="A14" s="471" t="s">
        <v>32</v>
      </c>
      <c r="B14" s="472"/>
      <c r="C14" s="1004" t="s">
        <v>33</v>
      </c>
      <c r="D14" s="1005"/>
      <c r="E14" s="471"/>
      <c r="F14" s="1004" t="s">
        <v>34</v>
      </c>
      <c r="G14" s="1004"/>
    </row>
    <row r="22" spans="5:5">
      <c r="E22" s="314"/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25" right="0.25" top="0.75" bottom="0.75" header="0.3" footer="0.3"/>
  <pageSetup paperSize="9" scale="87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zoomScaleNormal="100" zoomScaleSheetLayoutView="100" workbookViewId="0">
      <selection activeCell="G23" sqref="G23"/>
    </sheetView>
  </sheetViews>
  <sheetFormatPr defaultRowHeight="15"/>
  <cols>
    <col min="1" max="1" width="35.85546875" style="473" customWidth="1"/>
    <col min="2" max="2" width="18.85546875" style="473" customWidth="1"/>
    <col min="3" max="4" width="25.7109375" style="473" customWidth="1"/>
    <col min="5" max="7" width="19.140625" style="473" customWidth="1"/>
    <col min="8" max="8" width="14.140625" style="473" customWidth="1"/>
    <col min="9" max="16384" width="9.140625" style="473"/>
  </cols>
  <sheetData>
    <row r="1" spans="1:16" ht="23.25">
      <c r="A1" s="1" t="s">
        <v>0</v>
      </c>
    </row>
    <row r="3" spans="1:16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16">
      <c r="A4" s="473" t="s">
        <v>2</v>
      </c>
    </row>
    <row r="6" spans="1:16" ht="15" customHeight="1">
      <c r="A6" s="487" t="s">
        <v>430</v>
      </c>
      <c r="B6" s="474"/>
      <c r="C6" s="474"/>
      <c r="D6" s="474"/>
      <c r="E6" s="474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ht="16.5" thickBot="1">
      <c r="A7" s="253"/>
      <c r="B7" s="488"/>
      <c r="C7" s="488"/>
      <c r="D7" s="253"/>
      <c r="E7" s="253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45.2" customHeight="1" thickBot="1">
      <c r="A8" s="481" t="s">
        <v>431</v>
      </c>
      <c r="B8" s="241" t="s">
        <v>432</v>
      </c>
      <c r="C8" s="241" t="s">
        <v>164</v>
      </c>
      <c r="D8" s="137" t="s">
        <v>433</v>
      </c>
      <c r="E8" s="136" t="s">
        <v>434</v>
      </c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6">
      <c r="A9" s="489" t="s">
        <v>93</v>
      </c>
      <c r="B9" s="185" t="s">
        <v>435</v>
      </c>
      <c r="C9" s="185">
        <f>SUM('[37]P163:DBFO'!C9)</f>
        <v>0</v>
      </c>
      <c r="D9" s="490" t="s">
        <v>435</v>
      </c>
      <c r="E9" s="185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</row>
    <row r="10" spans="1:16">
      <c r="A10" s="491" t="s">
        <v>94</v>
      </c>
      <c r="B10" s="154"/>
      <c r="C10" s="185">
        <f>SUM('[37]P163:DBFO'!C10)</f>
        <v>0</v>
      </c>
      <c r="D10" s="153"/>
      <c r="E10" s="154"/>
      <c r="F10" s="29"/>
      <c r="G10" s="29"/>
      <c r="H10" s="29"/>
    </row>
    <row r="11" spans="1:16">
      <c r="A11" s="491" t="s">
        <v>436</v>
      </c>
      <c r="B11" s="154"/>
      <c r="C11" s="185">
        <f>SUM('[37]P163:DBFO'!C11)</f>
        <v>0</v>
      </c>
      <c r="D11" s="153"/>
      <c r="E11" s="154"/>
      <c r="F11" s="29"/>
      <c r="G11" s="29"/>
      <c r="H11" s="29"/>
    </row>
    <row r="12" spans="1:16">
      <c r="A12" s="491" t="s">
        <v>437</v>
      </c>
      <c r="B12" s="154"/>
      <c r="C12" s="185">
        <f>SUM('[37]P163:DBFO'!C12)</f>
        <v>0</v>
      </c>
      <c r="D12" s="153"/>
      <c r="E12" s="154"/>
      <c r="F12" s="29"/>
      <c r="G12" s="29"/>
      <c r="H12" s="29"/>
    </row>
    <row r="13" spans="1:16" ht="15" customHeight="1">
      <c r="A13" s="491" t="s">
        <v>438</v>
      </c>
      <c r="B13" s="154"/>
      <c r="C13" s="185">
        <f>SUM('[37]P163:DBFO'!C13)</f>
        <v>0</v>
      </c>
      <c r="D13" s="153"/>
      <c r="E13" s="154"/>
      <c r="F13" s="29"/>
      <c r="G13" s="29"/>
      <c r="H13" s="29"/>
    </row>
    <row r="14" spans="1:16">
      <c r="A14" s="491" t="s">
        <v>439</v>
      </c>
      <c r="B14" s="154"/>
      <c r="C14" s="185">
        <f>SUM('[37]P163:DBFO'!C14)</f>
        <v>0</v>
      </c>
      <c r="D14" s="153"/>
      <c r="E14" s="154"/>
      <c r="F14" s="29"/>
      <c r="G14" s="29"/>
      <c r="H14" s="29"/>
    </row>
    <row r="15" spans="1:16">
      <c r="A15" s="491" t="s">
        <v>440</v>
      </c>
      <c r="B15" s="154"/>
      <c r="C15" s="185">
        <f>SUM('[37]P163:DBFO'!C15)</f>
        <v>0</v>
      </c>
      <c r="D15" s="153"/>
      <c r="E15" s="154"/>
      <c r="F15" s="29"/>
      <c r="G15" s="29"/>
      <c r="H15" s="29"/>
    </row>
    <row r="16" spans="1:16" ht="15.75" thickBot="1">
      <c r="A16" s="492" t="s">
        <v>441</v>
      </c>
      <c r="B16" s="493"/>
      <c r="C16" s="494">
        <f>SUM('[37]P163:DBFO'!C16)</f>
        <v>0</v>
      </c>
      <c r="D16" s="495"/>
      <c r="E16" s="493"/>
      <c r="F16" s="29"/>
      <c r="G16" s="29"/>
      <c r="H16" s="29"/>
    </row>
    <row r="17" spans="1:8">
      <c r="H17" s="29"/>
    </row>
    <row r="20" spans="1:8">
      <c r="A20" s="471" t="s">
        <v>29</v>
      </c>
      <c r="B20" s="471"/>
      <c r="C20" s="1408" t="s">
        <v>30</v>
      </c>
      <c r="D20" s="1408"/>
      <c r="E20" s="471"/>
      <c r="F20" s="1004" t="s">
        <v>31</v>
      </c>
      <c r="G20" s="1004"/>
    </row>
    <row r="21" spans="1:8">
      <c r="A21" s="471" t="s">
        <v>32</v>
      </c>
      <c r="B21" s="472"/>
      <c r="C21" s="1004" t="s">
        <v>33</v>
      </c>
      <c r="D21" s="1005"/>
      <c r="E21" s="471"/>
      <c r="F21" s="1004" t="s">
        <v>34</v>
      </c>
      <c r="G21" s="1004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view="pageBreakPreview" zoomScaleNormal="100" zoomScaleSheetLayoutView="100" workbookViewId="0">
      <selection activeCell="H29" sqref="H29"/>
    </sheetView>
  </sheetViews>
  <sheetFormatPr defaultRowHeight="15"/>
  <cols>
    <col min="1" max="1" width="35.85546875" style="478" customWidth="1"/>
    <col min="2" max="2" width="18.85546875" style="478" customWidth="1"/>
    <col min="3" max="4" width="25.7109375" style="478" customWidth="1"/>
    <col min="5" max="7" width="19.140625" style="478" customWidth="1"/>
    <col min="8" max="8" width="14.140625" style="478" customWidth="1"/>
    <col min="9" max="16384" width="9.140625" style="478"/>
  </cols>
  <sheetData>
    <row r="1" spans="1:16" ht="23.25">
      <c r="A1" s="1" t="s">
        <v>0</v>
      </c>
    </row>
    <row r="3" spans="1:16" ht="18.75">
      <c r="A3" s="1011" t="s">
        <v>1</v>
      </c>
      <c r="B3" s="1011"/>
      <c r="C3" s="1011"/>
      <c r="D3" s="1011"/>
      <c r="E3" s="1011"/>
      <c r="F3" s="1011"/>
      <c r="G3" s="1011"/>
      <c r="H3" s="1011"/>
      <c r="I3" s="1011"/>
    </row>
    <row r="4" spans="1:16">
      <c r="A4" s="478" t="s">
        <v>2</v>
      </c>
    </row>
    <row r="6" spans="1:16" ht="15" customHeight="1">
      <c r="A6" s="487" t="s">
        <v>442</v>
      </c>
      <c r="B6" s="479"/>
      <c r="C6" s="479"/>
      <c r="D6" s="479"/>
      <c r="E6" s="47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ht="16.5" thickBot="1">
      <c r="A7" s="253"/>
      <c r="B7" s="488"/>
      <c r="C7" s="488"/>
      <c r="D7" s="253"/>
      <c r="E7" s="253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54.95" customHeight="1" thickBot="1">
      <c r="A8" s="500" t="s">
        <v>431</v>
      </c>
      <c r="B8" s="501" t="s">
        <v>432</v>
      </c>
      <c r="C8" s="501" t="s">
        <v>164</v>
      </c>
      <c r="D8" s="502" t="s">
        <v>443</v>
      </c>
      <c r="E8" s="503" t="s">
        <v>434</v>
      </c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6">
      <c r="A9" s="489" t="s">
        <v>93</v>
      </c>
      <c r="B9" s="185" t="s">
        <v>435</v>
      </c>
      <c r="C9" s="400">
        <f>SUM('[38]P163:DBFO'!C9)</f>
        <v>0</v>
      </c>
      <c r="D9" s="490" t="s">
        <v>435</v>
      </c>
      <c r="E9" s="185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</row>
    <row r="10" spans="1:16">
      <c r="A10" s="491" t="s">
        <v>94</v>
      </c>
      <c r="B10" s="154"/>
      <c r="C10" s="154">
        <f>SUM('[38]P163:DBFO'!C10)</f>
        <v>0</v>
      </c>
      <c r="D10" s="153"/>
      <c r="E10" s="154"/>
      <c r="F10" s="29"/>
      <c r="G10" s="29"/>
      <c r="H10" s="29"/>
    </row>
    <row r="11" spans="1:16">
      <c r="A11" s="491" t="s">
        <v>436</v>
      </c>
      <c r="B11" s="154"/>
      <c r="C11" s="154">
        <f>SUM('[38]P163:DBFO'!C11)</f>
        <v>0</v>
      </c>
      <c r="D11" s="153"/>
      <c r="E11" s="154"/>
      <c r="F11" s="29"/>
      <c r="G11" s="29"/>
      <c r="H11" s="29"/>
    </row>
    <row r="12" spans="1:16">
      <c r="A12" s="491" t="s">
        <v>437</v>
      </c>
      <c r="B12" s="154"/>
      <c r="C12" s="154">
        <f>SUM('[38]P163:DBFO'!C12)</f>
        <v>0</v>
      </c>
      <c r="D12" s="153"/>
      <c r="E12" s="154"/>
      <c r="F12" s="29"/>
      <c r="G12" s="29"/>
      <c r="H12" s="29"/>
    </row>
    <row r="13" spans="1:16" ht="15" customHeight="1">
      <c r="A13" s="491" t="s">
        <v>438</v>
      </c>
      <c r="B13" s="154"/>
      <c r="C13" s="154">
        <f>SUM('[38]P163:DBFO'!C13)</f>
        <v>0</v>
      </c>
      <c r="D13" s="153"/>
      <c r="E13" s="154"/>
      <c r="F13" s="29"/>
      <c r="G13" s="29"/>
      <c r="H13" s="29"/>
    </row>
    <row r="14" spans="1:16">
      <c r="A14" s="491" t="s">
        <v>439</v>
      </c>
      <c r="B14" s="154"/>
      <c r="C14" s="154">
        <f>SUM('[38]P163:DBFO'!C14)</f>
        <v>0</v>
      </c>
      <c r="D14" s="153"/>
      <c r="E14" s="154"/>
      <c r="F14" s="29"/>
      <c r="G14" s="29"/>
      <c r="H14" s="29"/>
    </row>
    <row r="15" spans="1:16">
      <c r="A15" s="491" t="s">
        <v>440</v>
      </c>
      <c r="B15" s="154"/>
      <c r="C15" s="154">
        <f>SUM('[38]P163:DBFO'!C15)</f>
        <v>0</v>
      </c>
      <c r="D15" s="153"/>
      <c r="E15" s="154"/>
      <c r="F15" s="29"/>
      <c r="G15" s="29"/>
      <c r="H15" s="29"/>
    </row>
    <row r="16" spans="1:16" ht="15.75" thickBot="1">
      <c r="A16" s="492" t="s">
        <v>441</v>
      </c>
      <c r="B16" s="493"/>
      <c r="C16" s="493">
        <f>SUM('[38]P163:DBFO'!C16)</f>
        <v>0</v>
      </c>
      <c r="D16" s="495"/>
      <c r="E16" s="493"/>
      <c r="F16" s="29"/>
      <c r="G16" s="29"/>
      <c r="H16" s="29"/>
    </row>
    <row r="17" spans="1:8">
      <c r="H17" s="29"/>
    </row>
    <row r="20" spans="1:8">
      <c r="A20" s="476" t="s">
        <v>29</v>
      </c>
      <c r="B20" s="476"/>
      <c r="C20" s="1409" t="s">
        <v>30</v>
      </c>
      <c r="D20" s="1004"/>
      <c r="E20" s="476"/>
      <c r="F20" s="1004" t="s">
        <v>31</v>
      </c>
      <c r="G20" s="1004"/>
    </row>
    <row r="21" spans="1:8">
      <c r="A21" s="476" t="s">
        <v>32</v>
      </c>
      <c r="B21" s="477"/>
      <c r="C21" s="1004" t="s">
        <v>33</v>
      </c>
      <c r="D21" s="1005"/>
      <c r="E21" s="476"/>
      <c r="F21" s="1004" t="s">
        <v>34</v>
      </c>
      <c r="G21" s="1004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8"/>
  <sheetViews>
    <sheetView zoomScaleNormal="100" workbookViewId="0">
      <selection activeCell="I13" sqref="I13"/>
    </sheetView>
  </sheetViews>
  <sheetFormatPr defaultColWidth="9.140625" defaultRowHeight="13.5"/>
  <cols>
    <col min="1" max="1" width="8" style="654" customWidth="1"/>
    <col min="2" max="2" width="37.5703125" style="534" customWidth="1"/>
    <col min="3" max="3" width="25.140625" style="534" customWidth="1"/>
    <col min="4" max="4" width="20.42578125" style="534" customWidth="1"/>
    <col min="5" max="5" width="18.140625" style="534" customWidth="1"/>
    <col min="6" max="6" width="19" style="534" customWidth="1"/>
    <col min="7" max="7" width="20.140625" style="534" customWidth="1"/>
    <col min="8" max="8" width="19.85546875" style="534" customWidth="1"/>
    <col min="9" max="9" width="16.7109375" style="534" customWidth="1"/>
    <col min="10" max="16384" width="9.140625" style="534"/>
  </cols>
  <sheetData>
    <row r="1" spans="1:37" ht="47.25">
      <c r="H1" s="783" t="s">
        <v>602</v>
      </c>
    </row>
    <row r="2" spans="1:37" s="631" customFormat="1" ht="14.25">
      <c r="A2" s="632"/>
      <c r="H2" s="784" t="s">
        <v>603</v>
      </c>
    </row>
    <row r="3" spans="1:37" s="631" customFormat="1" ht="69" customHeight="1">
      <c r="A3" s="916" t="s">
        <v>0</v>
      </c>
      <c r="B3" s="916"/>
      <c r="H3" s="917" t="s">
        <v>517</v>
      </c>
      <c r="I3" s="917"/>
    </row>
    <row r="4" spans="1:37" s="539" customFormat="1" ht="11.25" customHeight="1">
      <c r="A4" s="893" t="s">
        <v>514</v>
      </c>
      <c r="B4" s="893"/>
      <c r="C4" s="535"/>
      <c r="D4" s="535"/>
      <c r="E4" s="535"/>
      <c r="F4" s="535"/>
      <c r="G4" s="536"/>
      <c r="H4" s="536"/>
    </row>
    <row r="5" spans="1:37" ht="12.2" customHeight="1">
      <c r="A5" s="894" t="s">
        <v>516</v>
      </c>
      <c r="B5" s="894"/>
      <c r="C5" s="540"/>
      <c r="D5" s="540"/>
      <c r="E5" s="540"/>
      <c r="F5" s="540"/>
      <c r="G5" s="541"/>
      <c r="H5" s="541"/>
    </row>
    <row r="6" spans="1:37" ht="12.2" customHeight="1">
      <c r="A6" s="894" t="s">
        <v>604</v>
      </c>
      <c r="B6" s="894"/>
      <c r="C6" s="542"/>
      <c r="D6" s="542"/>
      <c r="E6" s="542"/>
      <c r="F6" s="542"/>
      <c r="G6" s="541"/>
      <c r="H6" s="541"/>
    </row>
    <row r="7" spans="1:37" ht="78.75" customHeight="1">
      <c r="A7" s="890" t="s">
        <v>605</v>
      </c>
      <c r="B7" s="890"/>
      <c r="C7" s="890"/>
      <c r="D7" s="890"/>
      <c r="E7" s="890"/>
      <c r="F7" s="890"/>
      <c r="G7" s="890"/>
      <c r="H7" s="890"/>
      <c r="I7" s="890"/>
    </row>
    <row r="8" spans="1:37" ht="20.45" customHeight="1" thickBot="1">
      <c r="A8" s="543"/>
      <c r="B8" s="543"/>
      <c r="C8" s="543"/>
      <c r="D8" s="543"/>
      <c r="E8" s="543"/>
      <c r="F8" s="543"/>
      <c r="G8" s="543"/>
      <c r="H8" s="543"/>
    </row>
    <row r="9" spans="1:37" s="656" customFormat="1" ht="65.25" customHeight="1" thickBot="1">
      <c r="A9" s="544" t="s">
        <v>449</v>
      </c>
      <c r="B9" s="545" t="s">
        <v>409</v>
      </c>
      <c r="C9" s="544" t="s">
        <v>557</v>
      </c>
      <c r="D9" s="544" t="s">
        <v>558</v>
      </c>
      <c r="E9" s="544" t="s">
        <v>559</v>
      </c>
      <c r="F9" s="544" t="s">
        <v>606</v>
      </c>
      <c r="G9" s="918" t="s">
        <v>58</v>
      </c>
      <c r="H9" s="919"/>
      <c r="I9" s="544" t="s">
        <v>607</v>
      </c>
      <c r="J9" s="551"/>
      <c r="K9" s="551"/>
      <c r="L9" s="551"/>
      <c r="M9" s="551"/>
      <c r="N9" s="551"/>
      <c r="O9" s="551"/>
      <c r="P9" s="551"/>
      <c r="Q9" s="551"/>
      <c r="R9" s="551"/>
      <c r="S9" s="551"/>
      <c r="T9" s="551"/>
      <c r="U9" s="551"/>
      <c r="V9" s="551"/>
      <c r="W9" s="551"/>
      <c r="X9" s="551"/>
      <c r="Y9" s="551"/>
      <c r="Z9" s="551"/>
      <c r="AA9" s="551"/>
      <c r="AB9" s="551"/>
      <c r="AC9" s="551"/>
      <c r="AD9" s="551"/>
      <c r="AE9" s="551"/>
      <c r="AF9" s="551"/>
      <c r="AG9" s="551"/>
      <c r="AH9" s="551"/>
      <c r="AI9" s="551"/>
      <c r="AJ9" s="551"/>
      <c r="AK9" s="551"/>
    </row>
    <row r="10" spans="1:37" s="647" customFormat="1" ht="37.5" customHeight="1" thickBot="1">
      <c r="A10" s="639">
        <v>1</v>
      </c>
      <c r="B10" s="640" t="s">
        <v>608</v>
      </c>
      <c r="C10" s="641" t="s">
        <v>609</v>
      </c>
      <c r="D10" s="642" t="s">
        <v>610</v>
      </c>
      <c r="E10" s="643" t="s">
        <v>611</v>
      </c>
      <c r="F10" s="566">
        <f>SUM([3]P_163!F10+[3]P_164!F10+[3]P_165!F10+[3]P_167!F10+[3]P_169!F10+[3]P_171!F10+[3]P_173!F10+[3]P_174!F10+[3]P_183!F10+[3]P_184!F10+[3]P_185!F10+[3]P_186!F10+[3]SP_30!F10+'[3]SP 50'!F10+[3]SP_73!F10+[3]SP_127!F10+[3]SP_258!F10+'[3]SP 354'!F10+'[3]SP 395'!F10+'[3]LO 8'!F10+[3]LO_76!F10+[3]ZS_11!F10+[3]ZS_14!F10+[3]ZS_33!F10+[3]ZS_40!F10+[3]ZS_73!F10+[3]OJ_7!F10+[3]PPP_5!F10+[3]DBFO!F10+'[3]Poz. dział.'!F10)</f>
        <v>15978.310000000001</v>
      </c>
      <c r="G10" s="914"/>
      <c r="H10" s="915"/>
      <c r="I10" s="643"/>
      <c r="J10" s="646"/>
      <c r="K10" s="646"/>
      <c r="L10" s="646"/>
      <c r="M10" s="646"/>
      <c r="N10" s="646"/>
      <c r="O10" s="646"/>
      <c r="P10" s="646"/>
      <c r="Q10" s="646"/>
      <c r="R10" s="646"/>
      <c r="S10" s="646"/>
      <c r="T10" s="646"/>
      <c r="U10" s="646"/>
      <c r="V10" s="646"/>
      <c r="W10" s="646"/>
      <c r="X10" s="646"/>
      <c r="Y10" s="646"/>
      <c r="Z10" s="646"/>
      <c r="AA10" s="646"/>
      <c r="AB10" s="646"/>
      <c r="AC10" s="646"/>
      <c r="AD10" s="646"/>
      <c r="AE10" s="646"/>
      <c r="AF10" s="646"/>
      <c r="AG10" s="646"/>
      <c r="AH10" s="646"/>
      <c r="AI10" s="646"/>
      <c r="AJ10" s="646"/>
      <c r="AK10" s="646"/>
    </row>
    <row r="11" spans="1:37" s="647" customFormat="1" ht="31.7" customHeight="1" thickBot="1">
      <c r="A11" s="639">
        <v>2</v>
      </c>
      <c r="B11" s="640" t="s">
        <v>612</v>
      </c>
      <c r="C11" s="641" t="s">
        <v>613</v>
      </c>
      <c r="D11" s="642"/>
      <c r="E11" s="643" t="s">
        <v>611</v>
      </c>
      <c r="F11" s="566">
        <f>[3]P_163!F11+[3]P_164!F11+[3]P_165!F11+[3]P_167!F11+[3]P_169!F11+[3]P_171!F11+[3]P_173!F11+[3]P_174!F11+[3]P_183!F11+[3]P_184!F11+[3]P_185!F11+[3]P_186!F11+[3]P_217!F10+[3]SP_30!F11+[3]SP_73!F11+[3]SP_127!F11+[3]SP_258!F11+[3]plac.1!F11+[3]plac.2!F11+[3]plac.3!F11+[3]LO_76!F11+[3]ZS_11!F11+[3]ZS_14!F11+[3]plac.4!F11+[3]ZS_33!F11+[3]ZS_40!F11+[3]plac.5!F11+[3]ZS_73!F11+[3]plac.6!F11+[3]OJ_7!F11+[3]PPP_5!F11+[3]DBFO!F11+'[3]Poz. dział.'!F11+'[3]SP 50'!F11</f>
        <v>220</v>
      </c>
      <c r="G11" s="914"/>
      <c r="H11" s="915"/>
      <c r="I11" s="643"/>
      <c r="J11" s="646"/>
      <c r="K11" s="646"/>
      <c r="L11" s="646"/>
      <c r="M11" s="646"/>
      <c r="N11" s="646"/>
      <c r="O11" s="646"/>
      <c r="P11" s="646"/>
      <c r="Q11" s="646"/>
      <c r="R11" s="646"/>
      <c r="S11" s="646"/>
      <c r="T11" s="646"/>
      <c r="U11" s="646"/>
      <c r="V11" s="646"/>
      <c r="W11" s="646"/>
      <c r="X11" s="646"/>
      <c r="Y11" s="646"/>
      <c r="Z11" s="646"/>
      <c r="AA11" s="646"/>
      <c r="AB11" s="646"/>
      <c r="AC11" s="646"/>
      <c r="AD11" s="646"/>
      <c r="AE11" s="646"/>
      <c r="AF11" s="646"/>
      <c r="AG11" s="646"/>
      <c r="AH11" s="646"/>
      <c r="AI11" s="646"/>
      <c r="AJ11" s="646"/>
      <c r="AK11" s="646"/>
    </row>
    <row r="12" spans="1:37" s="647" customFormat="1" ht="31.7" customHeight="1" thickBot="1">
      <c r="A12" s="639"/>
      <c r="B12" s="640"/>
      <c r="C12" s="641"/>
      <c r="D12" s="642"/>
      <c r="E12" s="643"/>
      <c r="F12" s="566">
        <f>[3]P_163!F12+[3]P_164!F12+[3]P_165!F12+[3]P_167!F12+[3]P_169!F12+[3]P_171!F12+[3]P_173!F12+[3]P_174!F12+[3]P_183!F12+[3]P_184!F12+[3]P_185!F12+[3]P_186!F12+[3]P_217!F12+[3]SP_30!F12+[3]SP_73!F12+[3]SP_127!F12+[3]SP_258!F12+[3]plac.1!F12+[3]plac.2!F12+[3]plac.3!F12+[3]LO_76!F12+[3]ZS_11!F12+[3]ZS_14!F12+[3]plac.4!F12+[3]ZS_33!F12+[3]ZS_40!F12+[3]plac.5!F12+[3]ZS_73!F12+[3]plac.6!F12+[3]OJ_7!F12+[3]PPP_5!F12+[3]DBFO!F12+'[3]Poz. dział.'!F12+'[3]SP 50'!F12</f>
        <v>0</v>
      </c>
      <c r="G12" s="914"/>
      <c r="H12" s="915"/>
      <c r="I12" s="643"/>
      <c r="J12" s="646"/>
      <c r="K12" s="646"/>
      <c r="L12" s="646"/>
      <c r="M12" s="646"/>
      <c r="N12" s="646"/>
      <c r="O12" s="646"/>
      <c r="P12" s="646"/>
      <c r="Q12" s="646"/>
      <c r="R12" s="646"/>
      <c r="S12" s="646"/>
      <c r="T12" s="646"/>
      <c r="U12" s="646"/>
      <c r="V12" s="646"/>
      <c r="W12" s="646"/>
      <c r="X12" s="646"/>
      <c r="Y12" s="646"/>
      <c r="Z12" s="646"/>
      <c r="AA12" s="646"/>
      <c r="AB12" s="646"/>
      <c r="AC12" s="646"/>
      <c r="AD12" s="646"/>
      <c r="AE12" s="646"/>
      <c r="AF12" s="646"/>
      <c r="AG12" s="646"/>
      <c r="AH12" s="646"/>
      <c r="AI12" s="646"/>
      <c r="AJ12" s="646"/>
      <c r="AK12" s="646"/>
    </row>
    <row r="13" spans="1:37" s="647" customFormat="1" ht="31.7" customHeight="1" thickBot="1">
      <c r="A13" s="639"/>
      <c r="B13" s="640"/>
      <c r="C13" s="641"/>
      <c r="D13" s="642"/>
      <c r="E13" s="565"/>
      <c r="F13" s="566"/>
      <c r="G13" s="914"/>
      <c r="H13" s="915"/>
      <c r="I13" s="643"/>
      <c r="J13" s="646"/>
      <c r="K13" s="646"/>
      <c r="L13" s="646"/>
      <c r="M13" s="646"/>
      <c r="N13" s="646"/>
      <c r="O13" s="646"/>
      <c r="P13" s="646"/>
      <c r="Q13" s="646"/>
      <c r="R13" s="646"/>
      <c r="S13" s="646"/>
      <c r="T13" s="646"/>
      <c r="U13" s="646"/>
      <c r="V13" s="646"/>
      <c r="W13" s="646"/>
      <c r="X13" s="646"/>
      <c r="Y13" s="646"/>
      <c r="Z13" s="646"/>
      <c r="AA13" s="646"/>
      <c r="AB13" s="646"/>
      <c r="AC13" s="646"/>
      <c r="AD13" s="646"/>
      <c r="AE13" s="646"/>
      <c r="AF13" s="646"/>
      <c r="AG13" s="646"/>
      <c r="AH13" s="646"/>
      <c r="AI13" s="646"/>
      <c r="AJ13" s="646"/>
      <c r="AK13" s="646"/>
    </row>
    <row r="14" spans="1:37" s="647" customFormat="1" ht="31.7" customHeight="1" thickBot="1">
      <c r="A14" s="639"/>
      <c r="B14" s="640"/>
      <c r="C14" s="641"/>
      <c r="D14" s="642"/>
      <c r="E14" s="565"/>
      <c r="F14" s="566"/>
      <c r="G14" s="914"/>
      <c r="H14" s="915"/>
      <c r="I14" s="643"/>
      <c r="J14" s="646"/>
      <c r="K14" s="646"/>
      <c r="L14" s="646"/>
      <c r="M14" s="646"/>
      <c r="N14" s="646"/>
      <c r="O14" s="646"/>
      <c r="P14" s="646"/>
      <c r="Q14" s="646"/>
      <c r="R14" s="646"/>
      <c r="S14" s="646"/>
      <c r="T14" s="646"/>
      <c r="U14" s="646"/>
      <c r="V14" s="646"/>
      <c r="W14" s="646"/>
      <c r="X14" s="646"/>
      <c r="Y14" s="646"/>
      <c r="Z14" s="646"/>
      <c r="AA14" s="646"/>
      <c r="AB14" s="646"/>
      <c r="AC14" s="646"/>
      <c r="AD14" s="646"/>
      <c r="AE14" s="646"/>
      <c r="AF14" s="646"/>
      <c r="AG14" s="646"/>
      <c r="AH14" s="646"/>
      <c r="AI14" s="646"/>
      <c r="AJ14" s="646"/>
      <c r="AK14" s="646"/>
    </row>
    <row r="15" spans="1:37" s="647" customFormat="1" ht="31.7" customHeight="1" thickBot="1">
      <c r="A15" s="639"/>
      <c r="B15" s="640"/>
      <c r="C15" s="641"/>
      <c r="D15" s="642"/>
      <c r="E15" s="565"/>
      <c r="F15" s="566"/>
      <c r="G15" s="914"/>
      <c r="H15" s="915"/>
      <c r="I15" s="643"/>
      <c r="J15" s="646"/>
      <c r="K15" s="646"/>
      <c r="L15" s="646"/>
      <c r="M15" s="646"/>
      <c r="N15" s="646"/>
      <c r="O15" s="646"/>
      <c r="P15" s="646"/>
      <c r="Q15" s="646"/>
      <c r="R15" s="646"/>
      <c r="S15" s="646"/>
      <c r="T15" s="646"/>
      <c r="U15" s="646"/>
      <c r="V15" s="646"/>
      <c r="W15" s="646"/>
      <c r="X15" s="646"/>
      <c r="Y15" s="646"/>
      <c r="Z15" s="646"/>
      <c r="AA15" s="646"/>
      <c r="AB15" s="646"/>
      <c r="AC15" s="646"/>
      <c r="AD15" s="646"/>
      <c r="AE15" s="646"/>
      <c r="AF15" s="646"/>
      <c r="AG15" s="646"/>
      <c r="AH15" s="646"/>
      <c r="AI15" s="646"/>
      <c r="AJ15" s="646"/>
      <c r="AK15" s="646"/>
    </row>
    <row r="16" spans="1:37" s="647" customFormat="1" ht="36.75" customHeight="1" thickBot="1">
      <c r="A16" s="902" t="s">
        <v>13</v>
      </c>
      <c r="B16" s="903"/>
      <c r="C16" s="903"/>
      <c r="D16" s="903"/>
      <c r="E16" s="904"/>
      <c r="F16" s="566">
        <f>SUM(F10:F15)</f>
        <v>16198.310000000001</v>
      </c>
      <c r="G16" s="914"/>
      <c r="H16" s="915"/>
      <c r="I16" s="643"/>
      <c r="J16" s="646"/>
      <c r="K16" s="646"/>
      <c r="L16" s="646"/>
      <c r="M16" s="646"/>
      <c r="N16" s="646"/>
      <c r="O16" s="646"/>
      <c r="P16" s="646"/>
      <c r="Q16" s="646"/>
      <c r="R16" s="646"/>
      <c r="S16" s="646"/>
      <c r="T16" s="646"/>
      <c r="U16" s="646"/>
      <c r="V16" s="646"/>
      <c r="W16" s="646"/>
      <c r="X16" s="646"/>
      <c r="Y16" s="646"/>
      <c r="Z16" s="646"/>
      <c r="AA16" s="646"/>
      <c r="AB16" s="646"/>
      <c r="AC16" s="646"/>
      <c r="AD16" s="646"/>
      <c r="AE16" s="646"/>
      <c r="AF16" s="646"/>
      <c r="AG16" s="646"/>
      <c r="AH16" s="646"/>
      <c r="AI16" s="646"/>
      <c r="AJ16" s="646"/>
      <c r="AK16" s="646"/>
    </row>
    <row r="17" spans="1:8" s="618" customFormat="1">
      <c r="A17" s="617"/>
      <c r="D17" s="618" t="s">
        <v>83</v>
      </c>
    </row>
    <row r="18" spans="1:8" s="618" customFormat="1" ht="14.25" customHeight="1">
      <c r="A18" s="649" t="s">
        <v>566</v>
      </c>
      <c r="B18" s="649"/>
      <c r="C18" s="649"/>
      <c r="D18" s="649"/>
      <c r="E18" s="649"/>
      <c r="F18" s="627"/>
      <c r="G18" s="626"/>
    </row>
    <row r="19" spans="1:8" s="618" customFormat="1" ht="14.25" customHeight="1">
      <c r="A19" s="651" t="s">
        <v>567</v>
      </c>
      <c r="B19" s="195"/>
      <c r="C19" s="195"/>
      <c r="D19" s="195"/>
      <c r="E19" s="623"/>
      <c r="F19" s="624"/>
      <c r="G19" s="195"/>
    </row>
    <row r="20" spans="1:8" s="618" customFormat="1" ht="15">
      <c r="A20" s="651" t="s">
        <v>568</v>
      </c>
      <c r="B20" s="651"/>
      <c r="C20" s="651"/>
      <c r="D20" s="651"/>
      <c r="E20" s="651"/>
      <c r="F20" s="627"/>
      <c r="G20" s="626"/>
    </row>
    <row r="21" spans="1:8" s="618" customFormat="1" ht="15">
      <c r="A21" s="651" t="s">
        <v>569</v>
      </c>
      <c r="B21" s="651"/>
      <c r="C21" s="651"/>
      <c r="D21" s="651"/>
      <c r="E21" s="651"/>
      <c r="F21" s="627"/>
      <c r="G21" s="626"/>
    </row>
    <row r="22" spans="1:8" s="618" customFormat="1" ht="15">
      <c r="A22" s="651" t="s">
        <v>570</v>
      </c>
      <c r="B22" s="625"/>
      <c r="C22" s="625"/>
      <c r="D22" s="626"/>
      <c r="E22" s="626"/>
      <c r="F22" s="627"/>
      <c r="G22" s="626"/>
    </row>
    <row r="23" spans="1:8" s="618" customFormat="1" ht="14.25">
      <c r="A23" s="652"/>
      <c r="B23" s="625"/>
      <c r="C23" s="625"/>
      <c r="D23" s="626"/>
      <c r="E23" s="626"/>
      <c r="F23" s="627"/>
      <c r="G23" s="626"/>
    </row>
    <row r="24" spans="1:8" s="618" customFormat="1" ht="14.25">
      <c r="A24" s="652"/>
      <c r="B24" s="625"/>
      <c r="C24" s="625"/>
      <c r="D24" s="626"/>
      <c r="E24" s="626"/>
      <c r="F24" s="627"/>
      <c r="G24" s="626"/>
    </row>
    <row r="25" spans="1:8" s="618" customFormat="1" ht="14.25">
      <c r="A25" s="652"/>
      <c r="B25" s="625"/>
      <c r="C25" s="625"/>
      <c r="D25" s="626"/>
      <c r="E25" s="626"/>
      <c r="F25" s="627"/>
      <c r="G25" s="626"/>
    </row>
    <row r="26" spans="1:8" ht="18.75" customHeight="1">
      <c r="A26" s="628"/>
      <c r="B26" s="541"/>
      <c r="C26" s="541"/>
      <c r="D26" s="561"/>
      <c r="E26" s="561"/>
      <c r="G26" s="541"/>
      <c r="H26" s="629"/>
    </row>
    <row r="27" spans="1:8" ht="12.95" customHeight="1">
      <c r="A27" s="654" t="s">
        <v>552</v>
      </c>
      <c r="E27" s="897" t="s">
        <v>30</v>
      </c>
      <c r="F27" s="897"/>
      <c r="G27" s="541"/>
      <c r="H27" s="655"/>
    </row>
    <row r="28" spans="1:8" ht="27.2" customHeight="1">
      <c r="A28" s="656" t="s">
        <v>259</v>
      </c>
      <c r="B28" s="561"/>
      <c r="C28" s="541"/>
      <c r="E28" s="899" t="s">
        <v>177</v>
      </c>
      <c r="F28" s="899"/>
      <c r="H28" s="655"/>
    </row>
  </sheetData>
  <mergeCells count="17">
    <mergeCell ref="G15:H15"/>
    <mergeCell ref="A16:E16"/>
    <mergeCell ref="G16:H16"/>
    <mergeCell ref="E27:F27"/>
    <mergeCell ref="E28:F28"/>
    <mergeCell ref="G14:H14"/>
    <mergeCell ref="A3:B3"/>
    <mergeCell ref="H3:I3"/>
    <mergeCell ref="A4:B4"/>
    <mergeCell ref="A5:B5"/>
    <mergeCell ref="A6:B6"/>
    <mergeCell ref="A7:I7"/>
    <mergeCell ref="G9:H9"/>
    <mergeCell ref="G10:H10"/>
    <mergeCell ref="G11:H11"/>
    <mergeCell ref="G12:H12"/>
    <mergeCell ref="G13:H13"/>
  </mergeCells>
  <pageMargins left="0.22" right="0.17" top="0.31496062992125984" bottom="0.27559055118110237" header="0.19685039370078741" footer="0.19685039370078741"/>
  <pageSetup paperSize="9" scale="7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24"/>
  <sheetViews>
    <sheetView topLeftCell="A13" zoomScaleNormal="100" workbookViewId="0">
      <selection activeCell="H29" sqref="H29"/>
    </sheetView>
  </sheetViews>
  <sheetFormatPr defaultColWidth="9.140625" defaultRowHeight="12.75"/>
  <cols>
    <col min="1" max="1" width="6.85546875" style="785" customWidth="1"/>
    <col min="2" max="2" width="29.5703125" style="785" customWidth="1"/>
    <col min="3" max="3" width="26.7109375" style="785" customWidth="1"/>
    <col min="4" max="4" width="15.28515625" style="785" customWidth="1"/>
    <col min="5" max="5" width="16.7109375" style="785" customWidth="1"/>
    <col min="6" max="6" width="17.42578125" style="785" customWidth="1"/>
    <col min="7" max="7" width="15.85546875" style="785" customWidth="1"/>
    <col min="8" max="8" width="17.42578125" style="785" customWidth="1"/>
    <col min="9" max="9" width="24.28515625" style="785" customWidth="1"/>
    <col min="10" max="10" width="15.7109375" style="785" customWidth="1"/>
    <col min="11" max="11" width="14.28515625" style="785" customWidth="1"/>
    <col min="12" max="12" width="48.7109375" style="785" customWidth="1"/>
    <col min="13" max="13" width="16.85546875" style="785" customWidth="1"/>
    <col min="14" max="16384" width="9.140625" style="785"/>
  </cols>
  <sheetData>
    <row r="1" spans="1:18" ht="61.5" customHeight="1">
      <c r="G1" s="786"/>
      <c r="I1" s="787" t="s">
        <v>614</v>
      </c>
    </row>
    <row r="2" spans="1:18" s="788" customFormat="1" ht="16.5">
      <c r="B2" s="789" t="s">
        <v>0</v>
      </c>
      <c r="G2" s="790" t="s">
        <v>615</v>
      </c>
      <c r="H2" s="791"/>
      <c r="I2" s="792" t="s">
        <v>616</v>
      </c>
    </row>
    <row r="3" spans="1:18" s="788" customFormat="1" ht="46.5" customHeight="1">
      <c r="G3" s="901" t="s">
        <v>617</v>
      </c>
      <c r="H3" s="901"/>
      <c r="I3" s="901"/>
    </row>
    <row r="4" spans="1:18" s="793" customFormat="1" ht="13.5">
      <c r="A4" s="922" t="s">
        <v>618</v>
      </c>
      <c r="B4" s="922"/>
    </row>
    <row r="5" spans="1:18" ht="13.5">
      <c r="A5" s="794" t="s">
        <v>619</v>
      </c>
      <c r="B5" s="794"/>
    </row>
    <row r="6" spans="1:18" ht="13.5">
      <c r="A6" s="923" t="s">
        <v>518</v>
      </c>
      <c r="B6" s="923"/>
      <c r="H6" s="795"/>
    </row>
    <row r="7" spans="1:18" ht="73.5" customHeight="1">
      <c r="A7" s="924" t="s">
        <v>620</v>
      </c>
      <c r="B7" s="924"/>
      <c r="C7" s="924"/>
      <c r="D7" s="924"/>
      <c r="E7" s="924"/>
      <c r="F7" s="924"/>
      <c r="G7" s="924"/>
      <c r="H7" s="924"/>
      <c r="I7" s="924"/>
    </row>
    <row r="8" spans="1:18" s="797" customFormat="1" ht="37.5" customHeight="1" thickBot="1">
      <c r="A8" s="796"/>
      <c r="B8" s="796"/>
      <c r="C8" s="796"/>
      <c r="D8" s="796"/>
      <c r="E8" s="796"/>
      <c r="F8" s="796"/>
      <c r="G8" s="796"/>
      <c r="H8" s="796"/>
    </row>
    <row r="9" spans="1:18" s="802" customFormat="1" ht="48.95" customHeight="1" thickBot="1">
      <c r="A9" s="798" t="s">
        <v>621</v>
      </c>
      <c r="B9" s="925"/>
      <c r="C9" s="925"/>
      <c r="D9" s="799" t="s">
        <v>622</v>
      </c>
      <c r="E9" s="800" t="s">
        <v>623</v>
      </c>
      <c r="F9" s="799" t="s">
        <v>624</v>
      </c>
      <c r="G9" s="799" t="s">
        <v>409</v>
      </c>
      <c r="H9" s="799" t="s">
        <v>409</v>
      </c>
      <c r="I9" s="801" t="s">
        <v>625</v>
      </c>
    </row>
    <row r="10" spans="1:18" s="781" customFormat="1" ht="13.7" customHeight="1">
      <c r="A10" s="920"/>
      <c r="B10" s="921"/>
      <c r="C10" s="921"/>
      <c r="D10" s="803">
        <v>1</v>
      </c>
      <c r="E10" s="803">
        <v>2</v>
      </c>
      <c r="F10" s="804">
        <v>3</v>
      </c>
      <c r="G10" s="805">
        <v>4</v>
      </c>
      <c r="H10" s="804">
        <v>5</v>
      </c>
      <c r="I10" s="806"/>
    </row>
    <row r="11" spans="1:18" s="810" customFormat="1" ht="34.700000000000003" customHeight="1">
      <c r="A11" s="807">
        <v>1</v>
      </c>
      <c r="B11" s="927" t="s">
        <v>626</v>
      </c>
      <c r="C11" s="928"/>
      <c r="D11" s="808">
        <f>D12+D14+D13</f>
        <v>0</v>
      </c>
      <c r="E11" s="808">
        <f t="shared" ref="E11:H11" si="0">E12+E14+E13</f>
        <v>19470593.649999999</v>
      </c>
      <c r="F11" s="808">
        <f t="shared" si="0"/>
        <v>78863.7</v>
      </c>
      <c r="G11" s="808">
        <f t="shared" si="0"/>
        <v>0</v>
      </c>
      <c r="H11" s="808">
        <f t="shared" si="0"/>
        <v>0</v>
      </c>
      <c r="I11" s="809">
        <f>SUM(D11:H11)</f>
        <v>19549457.349999998</v>
      </c>
      <c r="L11" s="811"/>
    </row>
    <row r="12" spans="1:18" s="781" customFormat="1" ht="27.2" customHeight="1">
      <c r="A12" s="812" t="s">
        <v>627</v>
      </c>
      <c r="B12" s="929" t="s">
        <v>628</v>
      </c>
      <c r="C12" s="930"/>
      <c r="D12" s="813">
        <f>SUM('[4]P-163:Poz_Dział'!D12)</f>
        <v>0</v>
      </c>
      <c r="E12" s="813">
        <f>SUM('[4]P-163:Poz_Dział'!E12)</f>
        <v>19470593.649999999</v>
      </c>
      <c r="F12" s="813">
        <f>SUM('[4]P-163:Poz_Dział'!F12)</f>
        <v>78863.7</v>
      </c>
      <c r="G12" s="813">
        <f>SUM('[4]P-163:Poz_Dział'!G12)</f>
        <v>0</v>
      </c>
      <c r="H12" s="813">
        <f>SUM('[4]P-163:Poz_Dział'!H12)</f>
        <v>0</v>
      </c>
      <c r="I12" s="814">
        <f>SUM(D12:H12)</f>
        <v>19549457.349999998</v>
      </c>
      <c r="P12" s="815"/>
      <c r="Q12" s="815"/>
      <c r="R12" s="815"/>
    </row>
    <row r="13" spans="1:18" s="781" customFormat="1" ht="27.2" customHeight="1">
      <c r="A13" s="812" t="s">
        <v>629</v>
      </c>
      <c r="B13" s="931" t="s">
        <v>630</v>
      </c>
      <c r="C13" s="930"/>
      <c r="D13" s="813">
        <f>SUM('[4]P-163:Poz_Dział'!D13)</f>
        <v>0</v>
      </c>
      <c r="E13" s="813">
        <f>SUM('[4]P-163:Poz_Dział'!E13)</f>
        <v>0</v>
      </c>
      <c r="F13" s="813">
        <f>SUM('[4]P-163:Poz_Dział'!F13)</f>
        <v>0</v>
      </c>
      <c r="G13" s="813">
        <f>SUM('[4]P-163:Poz_Dział'!G13)</f>
        <v>0</v>
      </c>
      <c r="H13" s="813">
        <f>SUM('[4]P-163:Poz_Dział'!H13)</f>
        <v>0</v>
      </c>
      <c r="I13" s="814"/>
    </row>
    <row r="14" spans="1:18" s="781" customFormat="1" ht="27.2" customHeight="1">
      <c r="A14" s="812" t="s">
        <v>631</v>
      </c>
      <c r="B14" s="929" t="s">
        <v>632</v>
      </c>
      <c r="C14" s="930"/>
      <c r="D14" s="813">
        <f>SUM('[4]P-163:Poz_Dział'!D14)</f>
        <v>0</v>
      </c>
      <c r="E14" s="813">
        <f>SUM('[4]P-163:Poz_Dział'!E14)</f>
        <v>0</v>
      </c>
      <c r="F14" s="813">
        <f>SUM('[4]P-163:Poz_Dział'!F14)</f>
        <v>0</v>
      </c>
      <c r="G14" s="813">
        <f>SUM('[4]P-163:Poz_Dział'!G14)</f>
        <v>0</v>
      </c>
      <c r="H14" s="813">
        <f>SUM('[4]P-163:Poz_Dział'!H14)</f>
        <v>0</v>
      </c>
      <c r="I14" s="814"/>
    </row>
    <row r="15" spans="1:18" s="810" customFormat="1" ht="27.2" customHeight="1">
      <c r="A15" s="807">
        <v>2</v>
      </c>
      <c r="B15" s="927" t="s">
        <v>633</v>
      </c>
      <c r="C15" s="927"/>
      <c r="D15" s="808">
        <f>D16+D18+D17</f>
        <v>0</v>
      </c>
      <c r="E15" s="808">
        <f t="shared" ref="E15:H15" si="1">E16+E18+E17</f>
        <v>0</v>
      </c>
      <c r="F15" s="808">
        <f t="shared" si="1"/>
        <v>0</v>
      </c>
      <c r="G15" s="808">
        <f t="shared" si="1"/>
        <v>0</v>
      </c>
      <c r="H15" s="808">
        <f t="shared" si="1"/>
        <v>0</v>
      </c>
      <c r="I15" s="809">
        <f>SUM(D15:H15)</f>
        <v>0</v>
      </c>
    </row>
    <row r="16" spans="1:18" s="781" customFormat="1" ht="42.2" customHeight="1">
      <c r="A16" s="812" t="s">
        <v>634</v>
      </c>
      <c r="B16" s="929" t="s">
        <v>635</v>
      </c>
      <c r="C16" s="930"/>
      <c r="D16" s="813">
        <f>SUM('[4]P-163:Poz_Dział'!D16)</f>
        <v>0</v>
      </c>
      <c r="E16" s="813">
        <f>SUM('[4]P-163:Poz_Dział'!E16)</f>
        <v>0</v>
      </c>
      <c r="F16" s="816">
        <f>SUM('[4]P-163:Poz_Dział'!F16)</f>
        <v>0</v>
      </c>
      <c r="G16" s="816">
        <f>SUM('[4]P-163:Poz_Dział'!G16)</f>
        <v>0</v>
      </c>
      <c r="H16" s="816">
        <f>SUM('[4]P-163:Poz_Dział'!H16)</f>
        <v>0</v>
      </c>
      <c r="I16" s="814"/>
      <c r="P16" s="815"/>
      <c r="Q16" s="815"/>
    </row>
    <row r="17" spans="1:17" s="781" customFormat="1" ht="27.2" customHeight="1">
      <c r="A17" s="812" t="s">
        <v>636</v>
      </c>
      <c r="B17" s="931" t="s">
        <v>637</v>
      </c>
      <c r="C17" s="930"/>
      <c r="D17" s="813">
        <f>SUM('[4]P-163:Poz_Dział'!D17)</f>
        <v>0</v>
      </c>
      <c r="E17" s="813">
        <f>SUM('[4]P-163:Poz_Dział'!E17)</f>
        <v>0</v>
      </c>
      <c r="F17" s="816">
        <f>SUM('[4]P-163:Poz_Dział'!F17)</f>
        <v>0</v>
      </c>
      <c r="G17" s="816">
        <f>SUM('[4]P-163:Poz_Dział'!G17)</f>
        <v>0</v>
      </c>
      <c r="H17" s="816">
        <f>SUM('[4]P-163:Poz_Dział'!H17)</f>
        <v>0</v>
      </c>
      <c r="I17" s="814"/>
      <c r="P17" s="815"/>
      <c r="Q17" s="815"/>
    </row>
    <row r="18" spans="1:17" s="781" customFormat="1" ht="38.450000000000003" customHeight="1" thickBot="1">
      <c r="A18" s="817" t="s">
        <v>638</v>
      </c>
      <c r="B18" s="932" t="s">
        <v>639</v>
      </c>
      <c r="C18" s="932"/>
      <c r="D18" s="818">
        <f>SUM('[4]P-163:Poz_Dział'!D18)</f>
        <v>0</v>
      </c>
      <c r="E18" s="818">
        <f>SUM('[4]P-163:Poz_Dział'!E18)</f>
        <v>0</v>
      </c>
      <c r="F18" s="819">
        <f>SUM('[4]P-163:Poz_Dział'!F18)</f>
        <v>0</v>
      </c>
      <c r="G18" s="819">
        <f>SUM('[4]P-163:Poz_Dział'!G18)</f>
        <v>0</v>
      </c>
      <c r="H18" s="819">
        <f>SUM('[4]P-163:Poz_Dział'!H18)</f>
        <v>0</v>
      </c>
      <c r="I18" s="820"/>
    </row>
    <row r="19" spans="1:17" s="781" customFormat="1" ht="13.5"/>
    <row r="20" spans="1:17" s="626" customFormat="1" ht="13.5">
      <c r="A20" s="896" t="s">
        <v>551</v>
      </c>
      <c r="B20" s="896"/>
      <c r="C20" s="821"/>
      <c r="D20" s="821"/>
      <c r="F20" s="822"/>
    </row>
    <row r="21" spans="1:17" s="626" customFormat="1" ht="43.5" customHeight="1">
      <c r="A21" s="823"/>
      <c r="B21" s="933"/>
      <c r="C21" s="933"/>
      <c r="D21" s="933"/>
      <c r="E21" s="933"/>
    </row>
    <row r="22" spans="1:17" s="825" customFormat="1" ht="14.25" customHeight="1">
      <c r="A22" s="824"/>
      <c r="B22" s="934"/>
      <c r="C22" s="934"/>
      <c r="D22" s="934"/>
      <c r="E22" s="934"/>
    </row>
    <row r="23" spans="1:17" s="825" customFormat="1">
      <c r="A23" s="561" t="s">
        <v>257</v>
      </c>
      <c r="B23" s="561"/>
      <c r="D23" s="826"/>
      <c r="E23" s="827" t="s">
        <v>30</v>
      </c>
    </row>
    <row r="24" spans="1:17" ht="38.25" customHeight="1">
      <c r="A24" s="926" t="s">
        <v>259</v>
      </c>
      <c r="B24" s="926"/>
      <c r="E24" s="656" t="s">
        <v>177</v>
      </c>
    </row>
  </sheetData>
  <mergeCells count="18">
    <mergeCell ref="A24:B24"/>
    <mergeCell ref="B11:C11"/>
    <mergeCell ref="B12:C12"/>
    <mergeCell ref="B13:C13"/>
    <mergeCell ref="B14:C14"/>
    <mergeCell ref="B15:C15"/>
    <mergeCell ref="B16:C16"/>
    <mergeCell ref="B17:C17"/>
    <mergeCell ref="B18:C18"/>
    <mergeCell ref="A20:B20"/>
    <mergeCell ref="B21:E21"/>
    <mergeCell ref="B22:E22"/>
    <mergeCell ref="A10:C10"/>
    <mergeCell ref="G3:I3"/>
    <mergeCell ref="A4:B4"/>
    <mergeCell ref="A6:B6"/>
    <mergeCell ref="A7:I7"/>
    <mergeCell ref="B9:C9"/>
  </mergeCells>
  <pageMargins left="0.47244094488188981" right="0.39370078740157483" top="0.98425196850393704" bottom="0.98425196850393704" header="0.51181102362204722" footer="0.51181102362204722"/>
  <pageSetup paperSize="9" scale="64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topLeftCell="A7" zoomScaleNormal="100" workbookViewId="0">
      <selection activeCell="P13" sqref="P13"/>
    </sheetView>
  </sheetViews>
  <sheetFormatPr defaultColWidth="9.140625" defaultRowHeight="12.75"/>
  <cols>
    <col min="1" max="1" width="4.85546875" style="785" customWidth="1"/>
    <col min="2" max="2" width="36" style="785" customWidth="1"/>
    <col min="3" max="3" width="25.7109375" style="785" customWidth="1"/>
    <col min="4" max="4" width="47.28515625" style="785" customWidth="1"/>
    <col min="5" max="5" width="23.140625" style="785" customWidth="1"/>
    <col min="6" max="6" width="23.42578125" style="785" customWidth="1"/>
    <col min="7" max="7" width="22.5703125" style="785" customWidth="1"/>
    <col min="8" max="8" width="2.140625" style="785" customWidth="1"/>
    <col min="9" max="9" width="3.5703125" style="785" customWidth="1"/>
    <col min="10" max="16384" width="9.140625" style="785"/>
  </cols>
  <sheetData>
    <row r="1" spans="1:18" s="788" customFormat="1" ht="15">
      <c r="E1" s="828"/>
      <c r="F1" s="942" t="s">
        <v>640</v>
      </c>
      <c r="G1" s="942"/>
    </row>
    <row r="2" spans="1:18" s="829" customFormat="1" ht="89.25" customHeight="1">
      <c r="A2" s="943" t="s">
        <v>0</v>
      </c>
      <c r="B2" s="943"/>
      <c r="C2" s="944"/>
      <c r="D2" s="944"/>
      <c r="F2" s="945" t="s">
        <v>641</v>
      </c>
      <c r="G2" s="946"/>
      <c r="H2" s="830"/>
      <c r="I2" s="831"/>
      <c r="L2" s="945"/>
      <c r="M2" s="945"/>
      <c r="N2" s="946"/>
    </row>
    <row r="3" spans="1:18" s="793" customFormat="1" ht="13.5">
      <c r="A3" s="947" t="s">
        <v>618</v>
      </c>
      <c r="B3" s="947"/>
    </row>
    <row r="4" spans="1:18" ht="13.5">
      <c r="A4" s="794" t="s">
        <v>619</v>
      </c>
      <c r="B4" s="794"/>
    </row>
    <row r="5" spans="1:18" ht="13.5" customHeight="1">
      <c r="A5" s="935" t="s">
        <v>518</v>
      </c>
      <c r="B5" s="935"/>
      <c r="H5" s="795"/>
    </row>
    <row r="6" spans="1:18">
      <c r="A6" s="795"/>
    </row>
    <row r="7" spans="1:18" ht="52.7" customHeight="1">
      <c r="A7" s="936" t="s">
        <v>642</v>
      </c>
      <c r="B7" s="936"/>
      <c r="C7" s="936"/>
      <c r="D7" s="936"/>
      <c r="E7" s="936"/>
      <c r="F7" s="936"/>
      <c r="G7" s="936"/>
    </row>
    <row r="8" spans="1:18" ht="11.25" customHeight="1" thickBot="1">
      <c r="A8" s="832"/>
    </row>
    <row r="9" spans="1:18" ht="83.25" customHeight="1" thickBot="1">
      <c r="A9" s="833" t="s">
        <v>449</v>
      </c>
      <c r="B9" s="834" t="s">
        <v>643</v>
      </c>
      <c r="C9" s="833" t="s">
        <v>644</v>
      </c>
      <c r="D9" s="834" t="s">
        <v>645</v>
      </c>
      <c r="E9" s="833" t="s">
        <v>646</v>
      </c>
      <c r="F9" s="833" t="s">
        <v>647</v>
      </c>
      <c r="G9" s="833" t="s">
        <v>648</v>
      </c>
    </row>
    <row r="10" spans="1:18" ht="24.2" customHeight="1" thickBot="1">
      <c r="A10" s="835"/>
      <c r="B10" s="836"/>
      <c r="C10" s="836"/>
      <c r="D10" s="836"/>
      <c r="E10" s="837"/>
      <c r="F10" s="837"/>
      <c r="G10" s="837"/>
    </row>
    <row r="11" spans="1:18" ht="24.2" customHeight="1" thickBot="1">
      <c r="A11" s="835"/>
      <c r="B11" s="836"/>
      <c r="C11" s="836"/>
      <c r="D11" s="836"/>
      <c r="E11" s="837"/>
      <c r="F11" s="837"/>
      <c r="G11" s="837"/>
      <c r="L11" s="937"/>
      <c r="M11" s="937"/>
      <c r="N11" s="937"/>
      <c r="O11" s="937"/>
      <c r="P11" s="937"/>
      <c r="Q11" s="937"/>
      <c r="R11" s="937"/>
    </row>
    <row r="12" spans="1:18" ht="24.2" customHeight="1" thickBot="1">
      <c r="A12" s="835"/>
      <c r="B12" s="836"/>
      <c r="C12" s="836"/>
      <c r="D12" s="836"/>
      <c r="E12" s="837"/>
      <c r="F12" s="837"/>
      <c r="G12" s="837"/>
    </row>
    <row r="13" spans="1:18" ht="24.2" customHeight="1" thickBot="1">
      <c r="A13" s="835"/>
      <c r="B13" s="836"/>
      <c r="C13" s="836"/>
      <c r="D13" s="836"/>
      <c r="E13" s="837"/>
      <c r="F13" s="837"/>
      <c r="G13" s="837"/>
    </row>
    <row r="14" spans="1:18" ht="24.2" customHeight="1" thickBot="1">
      <c r="A14" s="838"/>
      <c r="B14" s="839"/>
      <c r="C14" s="839"/>
      <c r="D14" s="839"/>
      <c r="E14" s="840"/>
      <c r="F14" s="840"/>
      <c r="G14" s="840"/>
    </row>
    <row r="15" spans="1:18" ht="24.2" customHeight="1" thickBot="1">
      <c r="A15" s="838"/>
      <c r="B15" s="839"/>
      <c r="C15" s="839"/>
      <c r="D15" s="839"/>
      <c r="E15" s="840"/>
      <c r="F15" s="840"/>
      <c r="G15" s="840"/>
    </row>
    <row r="16" spans="1:18" ht="24.2" customHeight="1" thickBot="1">
      <c r="A16" s="838"/>
      <c r="B16" s="839"/>
      <c r="C16" s="839"/>
      <c r="D16" s="839"/>
      <c r="E16" s="840"/>
      <c r="F16" s="840"/>
      <c r="G16" s="840"/>
    </row>
    <row r="17" spans="1:7" ht="24.2" customHeight="1" thickBot="1">
      <c r="A17" s="838"/>
      <c r="B17" s="839"/>
      <c r="C17" s="839"/>
      <c r="D17" s="839"/>
      <c r="E17" s="840"/>
      <c r="F17" s="840"/>
      <c r="G17" s="840"/>
    </row>
    <row r="18" spans="1:7" ht="24.2" customHeight="1" thickBot="1">
      <c r="A18" s="838"/>
      <c r="B18" s="839"/>
      <c r="C18" s="839"/>
      <c r="D18" s="839"/>
      <c r="E18" s="840"/>
      <c r="F18" s="840"/>
      <c r="G18" s="840"/>
    </row>
    <row r="19" spans="1:7" ht="24.2" customHeight="1" thickBot="1">
      <c r="A19" s="838"/>
      <c r="B19" s="839"/>
      <c r="C19" s="839"/>
      <c r="D19" s="839"/>
      <c r="E19" s="840"/>
      <c r="F19" s="840"/>
      <c r="G19" s="840"/>
    </row>
    <row r="20" spans="1:7" ht="24.2" customHeight="1" thickBot="1">
      <c r="A20" s="838"/>
      <c r="B20" s="839"/>
      <c r="C20" s="839"/>
      <c r="D20" s="839"/>
      <c r="E20" s="840"/>
      <c r="F20" s="840"/>
      <c r="G20" s="840"/>
    </row>
    <row r="21" spans="1:7" ht="24.2" customHeight="1" thickBot="1">
      <c r="A21" s="938" t="s">
        <v>96</v>
      </c>
      <c r="B21" s="938"/>
      <c r="C21" s="841"/>
      <c r="D21" s="841"/>
      <c r="E21" s="842">
        <f>SUM(E10:E20)</f>
        <v>0</v>
      </c>
      <c r="F21" s="841"/>
      <c r="G21" s="841"/>
    </row>
    <row r="22" spans="1:7">
      <c r="A22" s="561"/>
      <c r="B22" s="561"/>
      <c r="C22" s="561"/>
      <c r="D22" s="561"/>
      <c r="E22" s="561"/>
      <c r="F22" s="561"/>
      <c r="G22" s="561"/>
    </row>
    <row r="23" spans="1:7">
      <c r="A23" s="561" t="s">
        <v>649</v>
      </c>
    </row>
    <row r="24" spans="1:7" ht="37.5" customHeight="1"/>
    <row r="25" spans="1:7" ht="12.95" customHeight="1">
      <c r="A25" s="561" t="s">
        <v>650</v>
      </c>
      <c r="B25" s="561"/>
      <c r="E25" s="827" t="s">
        <v>30</v>
      </c>
      <c r="F25" s="939"/>
      <c r="G25" s="939"/>
    </row>
    <row r="26" spans="1:7" ht="12.95" customHeight="1">
      <c r="A26" s="940" t="s">
        <v>651</v>
      </c>
      <c r="B26" s="940"/>
      <c r="E26" s="719" t="s">
        <v>177</v>
      </c>
      <c r="F26" s="941"/>
      <c r="G26" s="941"/>
    </row>
  </sheetData>
  <mergeCells count="13">
    <mergeCell ref="L2:N2"/>
    <mergeCell ref="A3:B3"/>
    <mergeCell ref="A26:B26"/>
    <mergeCell ref="F26:G26"/>
    <mergeCell ref="F1:G1"/>
    <mergeCell ref="A2:B2"/>
    <mergeCell ref="C2:D2"/>
    <mergeCell ref="F2:G2"/>
    <mergeCell ref="A5:B5"/>
    <mergeCell ref="A7:G7"/>
    <mergeCell ref="L11:R11"/>
    <mergeCell ref="A21:B21"/>
    <mergeCell ref="F25:G25"/>
  </mergeCells>
  <pageMargins left="0" right="0" top="0.35433070866141736" bottom="0.35433070866141736" header="0.31496062992125984" footer="0.31496062992125984"/>
  <pageSetup paperSize="9" scale="78" orientation="landscape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opLeftCell="A7" zoomScaleNormal="100" workbookViewId="0">
      <selection activeCell="C24" sqref="C24"/>
    </sheetView>
  </sheetViews>
  <sheetFormatPr defaultColWidth="9.140625" defaultRowHeight="12.75"/>
  <cols>
    <col min="1" max="1" width="4.85546875" style="785" customWidth="1"/>
    <col min="2" max="2" width="36" style="785" customWidth="1"/>
    <col min="3" max="3" width="28.5703125" style="785" customWidth="1"/>
    <col min="4" max="4" width="44.42578125" style="785" customWidth="1"/>
    <col min="5" max="5" width="16.140625" style="785" customWidth="1"/>
    <col min="6" max="6" width="14.42578125" style="785" customWidth="1"/>
    <col min="7" max="7" width="15.28515625" style="785" customWidth="1"/>
    <col min="8" max="8" width="15.5703125" style="785" customWidth="1"/>
    <col min="9" max="9" width="18.28515625" style="785" customWidth="1"/>
    <col min="10" max="10" width="2.7109375" style="785" customWidth="1"/>
    <col min="11" max="16384" width="9.140625" style="785"/>
  </cols>
  <sheetData>
    <row r="1" spans="1:16" s="788" customFormat="1" ht="15">
      <c r="E1" s="828"/>
      <c r="F1" s="843"/>
      <c r="G1" s="942" t="s">
        <v>640</v>
      </c>
      <c r="H1" s="942"/>
      <c r="I1" s="942"/>
    </row>
    <row r="2" spans="1:16" s="788" customFormat="1" ht="74.45" customHeight="1">
      <c r="A2" s="948"/>
      <c r="B2" s="948"/>
      <c r="C2" s="949"/>
      <c r="D2" s="950"/>
      <c r="G2" s="910" t="s">
        <v>652</v>
      </c>
      <c r="H2" s="911"/>
      <c r="I2" s="911"/>
      <c r="J2" s="722"/>
      <c r="N2" s="910"/>
      <c r="O2" s="911"/>
      <c r="P2" s="911"/>
    </row>
    <row r="3" spans="1:16" s="793" customFormat="1" ht="13.5">
      <c r="A3" s="947" t="s">
        <v>618</v>
      </c>
      <c r="B3" s="947"/>
    </row>
    <row r="4" spans="1:16" ht="13.5">
      <c r="A4" s="794" t="s">
        <v>619</v>
      </c>
      <c r="B4" s="794"/>
    </row>
    <row r="5" spans="1:16" ht="13.5" customHeight="1">
      <c r="A5" s="935" t="s">
        <v>518</v>
      </c>
      <c r="B5" s="935"/>
      <c r="J5" s="795"/>
    </row>
    <row r="6" spans="1:16">
      <c r="A6" s="795"/>
    </row>
    <row r="7" spans="1:16" ht="52.7" customHeight="1">
      <c r="A7" s="936" t="s">
        <v>653</v>
      </c>
      <c r="B7" s="936"/>
      <c r="C7" s="936"/>
      <c r="D7" s="936"/>
      <c r="E7" s="936"/>
      <c r="F7" s="936"/>
      <c r="G7" s="936"/>
      <c r="H7" s="936"/>
      <c r="I7" s="936"/>
    </row>
    <row r="8" spans="1:16" ht="11.25" customHeight="1" thickBot="1">
      <c r="A8" s="832"/>
    </row>
    <row r="9" spans="1:16" ht="83.25" customHeight="1" thickBot="1">
      <c r="A9" s="833" t="s">
        <v>449</v>
      </c>
      <c r="B9" s="834" t="s">
        <v>654</v>
      </c>
      <c r="C9" s="833" t="s">
        <v>655</v>
      </c>
      <c r="D9" s="834" t="s">
        <v>645</v>
      </c>
      <c r="E9" s="833" t="s">
        <v>656</v>
      </c>
      <c r="F9" s="833" t="s">
        <v>657</v>
      </c>
      <c r="G9" s="833" t="s">
        <v>658</v>
      </c>
      <c r="H9" s="833" t="s">
        <v>659</v>
      </c>
      <c r="I9" s="833" t="s">
        <v>660</v>
      </c>
    </row>
    <row r="10" spans="1:16" ht="24.2" customHeight="1" thickBot="1">
      <c r="A10" s="835"/>
      <c r="B10" s="836"/>
      <c r="C10" s="836"/>
      <c r="D10" s="836"/>
      <c r="E10" s="837"/>
      <c r="F10" s="837"/>
      <c r="G10" s="837"/>
      <c r="H10" s="837"/>
      <c r="I10" s="836"/>
    </row>
    <row r="11" spans="1:16" ht="24.2" customHeight="1" thickBot="1">
      <c r="A11" s="835"/>
      <c r="B11" s="836"/>
      <c r="C11" s="836"/>
      <c r="D11" s="836"/>
      <c r="E11" s="837"/>
      <c r="F11" s="837"/>
      <c r="G11" s="837"/>
      <c r="H11" s="837"/>
      <c r="I11" s="836"/>
    </row>
    <row r="12" spans="1:16" ht="24.2" customHeight="1" thickBot="1">
      <c r="A12" s="835"/>
      <c r="B12" s="836"/>
      <c r="C12" s="836"/>
      <c r="D12" s="836"/>
      <c r="E12" s="837"/>
      <c r="F12" s="837"/>
      <c r="G12" s="837"/>
      <c r="H12" s="837"/>
      <c r="I12" s="836"/>
    </row>
    <row r="13" spans="1:16" ht="24.2" customHeight="1" thickBot="1">
      <c r="A13" s="835"/>
      <c r="B13" s="836"/>
      <c r="C13" s="836"/>
      <c r="D13" s="836"/>
      <c r="E13" s="837"/>
      <c r="F13" s="837"/>
      <c r="G13" s="837"/>
      <c r="H13" s="837"/>
      <c r="I13" s="836"/>
    </row>
    <row r="14" spans="1:16" ht="24.2" customHeight="1" thickBot="1">
      <c r="A14" s="838"/>
      <c r="B14" s="839"/>
      <c r="C14" s="839"/>
      <c r="D14" s="839"/>
      <c r="E14" s="840"/>
      <c r="F14" s="840"/>
      <c r="G14" s="840"/>
      <c r="H14" s="840"/>
      <c r="I14" s="839"/>
    </row>
    <row r="15" spans="1:16" ht="24.2" customHeight="1" thickBot="1">
      <c r="A15" s="838"/>
      <c r="B15" s="839"/>
      <c r="C15" s="839"/>
      <c r="D15" s="839"/>
      <c r="E15" s="840"/>
      <c r="F15" s="840"/>
      <c r="G15" s="840"/>
      <c r="H15" s="840"/>
      <c r="I15" s="839"/>
    </row>
    <row r="16" spans="1:16" ht="24.2" customHeight="1" thickBot="1">
      <c r="A16" s="838"/>
      <c r="B16" s="839"/>
      <c r="C16" s="839"/>
      <c r="D16" s="839"/>
      <c r="E16" s="840"/>
      <c r="F16" s="840"/>
      <c r="G16" s="840"/>
      <c r="H16" s="840"/>
      <c r="I16" s="839"/>
    </row>
    <row r="17" spans="1:9" ht="24.2" customHeight="1" thickBot="1">
      <c r="A17" s="838"/>
      <c r="B17" s="839"/>
      <c r="C17" s="839"/>
      <c r="D17" s="839"/>
      <c r="E17" s="840"/>
      <c r="F17" s="840"/>
      <c r="G17" s="840"/>
      <c r="H17" s="840"/>
      <c r="I17" s="839"/>
    </row>
    <row r="18" spans="1:9" ht="24.2" customHeight="1" thickBot="1">
      <c r="A18" s="838"/>
      <c r="B18" s="839"/>
      <c r="C18" s="839"/>
      <c r="D18" s="839"/>
      <c r="E18" s="840"/>
      <c r="F18" s="840"/>
      <c r="G18" s="840"/>
      <c r="H18" s="840"/>
      <c r="I18" s="839"/>
    </row>
    <row r="19" spans="1:9" ht="24.2" customHeight="1" thickBot="1">
      <c r="A19" s="838"/>
      <c r="B19" s="839"/>
      <c r="C19" s="839"/>
      <c r="D19" s="839"/>
      <c r="E19" s="840"/>
      <c r="F19" s="840"/>
      <c r="G19" s="840"/>
      <c r="H19" s="840"/>
      <c r="I19" s="839"/>
    </row>
    <row r="20" spans="1:9" ht="24.2" customHeight="1" thickBot="1">
      <c r="A20" s="838"/>
      <c r="B20" s="839"/>
      <c r="C20" s="839"/>
      <c r="D20" s="839"/>
      <c r="E20" s="840"/>
      <c r="F20" s="840"/>
      <c r="G20" s="840"/>
      <c r="H20" s="840"/>
      <c r="I20" s="839"/>
    </row>
    <row r="21" spans="1:9" ht="24.2" customHeight="1" thickBot="1">
      <c r="A21" s="938" t="s">
        <v>96</v>
      </c>
      <c r="B21" s="938"/>
      <c r="C21" s="841"/>
      <c r="D21" s="841"/>
      <c r="E21" s="842">
        <f>SUM(E10:E20)</f>
        <v>0</v>
      </c>
      <c r="F21" s="844"/>
      <c r="G21" s="841"/>
      <c r="H21" s="841"/>
      <c r="I21" s="844"/>
    </row>
    <row r="22" spans="1:9">
      <c r="A22" s="561"/>
      <c r="B22" s="561"/>
      <c r="C22" s="561"/>
      <c r="D22" s="561"/>
      <c r="E22" s="561"/>
      <c r="F22" s="561"/>
      <c r="G22" s="561"/>
      <c r="H22" s="561"/>
      <c r="I22" s="561"/>
    </row>
    <row r="23" spans="1:9">
      <c r="A23" s="561" t="s">
        <v>661</v>
      </c>
    </row>
    <row r="24" spans="1:9" ht="39" customHeight="1"/>
    <row r="25" spans="1:9" ht="12.95" customHeight="1">
      <c r="A25" s="561" t="s">
        <v>650</v>
      </c>
      <c r="B25" s="561"/>
      <c r="E25" s="719" t="s">
        <v>30</v>
      </c>
      <c r="G25" s="939" t="s">
        <v>662</v>
      </c>
      <c r="H25" s="939"/>
      <c r="I25" s="939"/>
    </row>
    <row r="26" spans="1:9" ht="12.95" customHeight="1">
      <c r="A26" s="940" t="s">
        <v>651</v>
      </c>
      <c r="B26" s="940"/>
      <c r="E26" s="719" t="s">
        <v>177</v>
      </c>
      <c r="G26" s="941" t="s">
        <v>34</v>
      </c>
      <c r="H26" s="941"/>
      <c r="I26" s="941"/>
    </row>
  </sheetData>
  <mergeCells count="12">
    <mergeCell ref="A3:B3"/>
    <mergeCell ref="G1:I1"/>
    <mergeCell ref="A2:B2"/>
    <mergeCell ref="C2:D2"/>
    <mergeCell ref="G2:I2"/>
    <mergeCell ref="N2:P2"/>
    <mergeCell ref="A5:B5"/>
    <mergeCell ref="A7:I7"/>
    <mergeCell ref="A21:B21"/>
    <mergeCell ref="G25:I25"/>
    <mergeCell ref="A26:B26"/>
    <mergeCell ref="G26:I26"/>
  </mergeCells>
  <pageMargins left="0.11811023622047245" right="0.11811023622047245" top="0.35433070866141736" bottom="0.35433070866141736" header="0.31496062992125984" footer="0.31496062992125984"/>
  <pageSetup paperSize="9" scale="5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topLeftCell="A7" zoomScaleNormal="100" workbookViewId="0">
      <selection activeCell="F27" sqref="F27"/>
    </sheetView>
  </sheetViews>
  <sheetFormatPr defaultColWidth="9.140625" defaultRowHeight="12.75"/>
  <cols>
    <col min="1" max="1" width="4.85546875" style="785" customWidth="1"/>
    <col min="2" max="2" width="25.7109375" style="785" customWidth="1"/>
    <col min="3" max="4" width="14.7109375" style="785" customWidth="1"/>
    <col min="5" max="5" width="18.7109375" style="785" customWidth="1"/>
    <col min="6" max="6" width="23.42578125" style="785" customWidth="1"/>
    <col min="7" max="7" width="23" style="785" customWidth="1"/>
    <col min="8" max="8" width="24.7109375" style="785" customWidth="1"/>
    <col min="9" max="9" width="22.5703125" style="785" customWidth="1"/>
    <col min="10" max="16384" width="9.140625" style="785"/>
  </cols>
  <sheetData>
    <row r="1" spans="1:14" s="788" customFormat="1" ht="15">
      <c r="G1" s="952" t="s">
        <v>640</v>
      </c>
      <c r="H1" s="952"/>
      <c r="I1" s="952"/>
    </row>
    <row r="2" spans="1:14" s="788" customFormat="1" ht="53.25" customHeight="1">
      <c r="A2" s="953" t="s">
        <v>0</v>
      </c>
      <c r="B2" s="953"/>
      <c r="C2" s="949"/>
      <c r="D2" s="950"/>
      <c r="E2" s="950"/>
      <c r="G2" s="910" t="s">
        <v>663</v>
      </c>
      <c r="H2" s="911"/>
      <c r="I2" s="911"/>
      <c r="L2" s="910"/>
      <c r="M2" s="911"/>
      <c r="N2" s="911"/>
    </row>
    <row r="3" spans="1:14" s="793" customFormat="1" ht="13.5">
      <c r="A3" s="947" t="s">
        <v>664</v>
      </c>
      <c r="B3" s="947"/>
    </row>
    <row r="4" spans="1:14" ht="13.5">
      <c r="A4" s="794" t="s">
        <v>619</v>
      </c>
      <c r="B4" s="794"/>
    </row>
    <row r="5" spans="1:14" ht="13.5" customHeight="1">
      <c r="A5" s="935" t="s">
        <v>518</v>
      </c>
      <c r="B5" s="935"/>
    </row>
    <row r="6" spans="1:14">
      <c r="A6" s="795"/>
    </row>
    <row r="7" spans="1:14" ht="103.5" customHeight="1">
      <c r="A7" s="951" t="s">
        <v>665</v>
      </c>
      <c r="B7" s="951"/>
      <c r="C7" s="951"/>
      <c r="D7" s="951"/>
      <c r="E7" s="951"/>
      <c r="F7" s="951"/>
      <c r="G7" s="951"/>
      <c r="H7" s="951"/>
      <c r="I7" s="951"/>
    </row>
    <row r="8" spans="1:14" ht="11.25" customHeight="1" thickBot="1">
      <c r="A8" s="832"/>
    </row>
    <row r="9" spans="1:14" ht="83.25" customHeight="1" thickBot="1">
      <c r="A9" s="833" t="s">
        <v>449</v>
      </c>
      <c r="B9" s="834" t="s">
        <v>666</v>
      </c>
      <c r="C9" s="833" t="s">
        <v>667</v>
      </c>
      <c r="D9" s="834" t="s">
        <v>668</v>
      </c>
      <c r="E9" s="833" t="s">
        <v>669</v>
      </c>
      <c r="F9" s="833" t="s">
        <v>670</v>
      </c>
      <c r="G9" s="833" t="s">
        <v>671</v>
      </c>
      <c r="H9" s="833" t="s">
        <v>58</v>
      </c>
      <c r="I9" s="833" t="s">
        <v>672</v>
      </c>
    </row>
    <row r="10" spans="1:14" ht="24.2" customHeight="1" thickBot="1">
      <c r="A10" s="835"/>
      <c r="B10" s="836"/>
      <c r="C10" s="836"/>
      <c r="D10" s="836"/>
      <c r="E10" s="836"/>
      <c r="F10" s="837"/>
      <c r="G10" s="836"/>
      <c r="H10" s="836"/>
      <c r="I10" s="836"/>
    </row>
    <row r="11" spans="1:14" ht="24.2" customHeight="1" thickBot="1">
      <c r="A11" s="835"/>
      <c r="B11" s="836"/>
      <c r="C11" s="836"/>
      <c r="D11" s="836"/>
      <c r="E11" s="836"/>
      <c r="F11" s="837"/>
      <c r="G11" s="836"/>
      <c r="H11" s="836"/>
      <c r="I11" s="836"/>
    </row>
    <row r="12" spans="1:14" ht="24.2" customHeight="1" thickBot="1">
      <c r="A12" s="835"/>
      <c r="B12" s="836"/>
      <c r="C12" s="836"/>
      <c r="D12" s="836"/>
      <c r="E12" s="836"/>
      <c r="F12" s="837"/>
      <c r="G12" s="836"/>
      <c r="H12" s="836"/>
      <c r="I12" s="836"/>
    </row>
    <row r="13" spans="1:14" ht="24.2" customHeight="1" thickBot="1">
      <c r="A13" s="835"/>
      <c r="B13" s="836"/>
      <c r="C13" s="836"/>
      <c r="D13" s="836"/>
      <c r="E13" s="836"/>
      <c r="F13" s="837"/>
      <c r="G13" s="836"/>
      <c r="H13" s="836"/>
      <c r="I13" s="836"/>
    </row>
    <row r="14" spans="1:14" ht="24.2" customHeight="1" thickBot="1">
      <c r="A14" s="835"/>
      <c r="B14" s="836"/>
      <c r="C14" s="836"/>
      <c r="D14" s="836"/>
      <c r="E14" s="836"/>
      <c r="F14" s="837"/>
      <c r="G14" s="836"/>
      <c r="H14" s="836"/>
      <c r="I14" s="836"/>
    </row>
    <row r="15" spans="1:14" ht="24.2" customHeight="1" thickBot="1">
      <c r="A15" s="835"/>
      <c r="B15" s="836"/>
      <c r="C15" s="836"/>
      <c r="D15" s="836"/>
      <c r="E15" s="836"/>
      <c r="F15" s="837"/>
      <c r="G15" s="836"/>
      <c r="H15" s="836"/>
      <c r="I15" s="836"/>
    </row>
    <row r="16" spans="1:14" ht="24.2" customHeight="1" thickBot="1">
      <c r="A16" s="838"/>
      <c r="B16" s="839"/>
      <c r="C16" s="839"/>
      <c r="D16" s="839"/>
      <c r="E16" s="839"/>
      <c r="F16" s="840"/>
      <c r="G16" s="839"/>
      <c r="H16" s="839"/>
      <c r="I16" s="839"/>
    </row>
    <row r="17" spans="1:9" ht="24.2" customHeight="1" thickBot="1">
      <c r="A17" s="838"/>
      <c r="B17" s="839"/>
      <c r="C17" s="839"/>
      <c r="D17" s="839"/>
      <c r="E17" s="839"/>
      <c r="F17" s="840"/>
      <c r="G17" s="839"/>
      <c r="H17" s="839"/>
      <c r="I17" s="839"/>
    </row>
    <row r="18" spans="1:9" ht="24.2" customHeight="1" thickBot="1">
      <c r="A18" s="838"/>
      <c r="B18" s="839"/>
      <c r="C18" s="839"/>
      <c r="D18" s="839"/>
      <c r="E18" s="839"/>
      <c r="F18" s="840"/>
      <c r="G18" s="839"/>
      <c r="H18" s="839"/>
      <c r="I18" s="839"/>
    </row>
    <row r="19" spans="1:9" ht="24.2" customHeight="1" thickBot="1">
      <c r="A19" s="938" t="s">
        <v>96</v>
      </c>
      <c r="B19" s="938"/>
      <c r="C19" s="841"/>
      <c r="D19" s="841"/>
      <c r="E19" s="841"/>
      <c r="F19" s="845">
        <f>SUM(F10:F18)</f>
        <v>0</v>
      </c>
      <c r="G19" s="845"/>
      <c r="H19" s="844"/>
      <c r="I19" s="844"/>
    </row>
    <row r="20" spans="1:9">
      <c r="A20" s="846" t="s">
        <v>673</v>
      </c>
      <c r="B20" s="846"/>
      <c r="C20" s="846"/>
      <c r="D20" s="561"/>
      <c r="E20" s="561"/>
      <c r="F20" s="561"/>
      <c r="G20" s="561"/>
      <c r="H20" s="561"/>
      <c r="I20" s="561"/>
    </row>
    <row r="23" spans="1:9" ht="12.95" customHeight="1">
      <c r="A23" s="561" t="s">
        <v>650</v>
      </c>
      <c r="B23" s="561"/>
      <c r="E23" s="827" t="s">
        <v>30</v>
      </c>
      <c r="G23" s="939"/>
      <c r="H23" s="939"/>
      <c r="I23" s="939"/>
    </row>
    <row r="24" spans="1:9" ht="12.95" customHeight="1">
      <c r="A24" s="940" t="s">
        <v>651</v>
      </c>
      <c r="B24" s="940"/>
      <c r="E24" s="719" t="s">
        <v>177</v>
      </c>
      <c r="G24" s="941"/>
      <c r="H24" s="941"/>
      <c r="I24" s="941"/>
    </row>
  </sheetData>
  <mergeCells count="12">
    <mergeCell ref="A3:B3"/>
    <mergeCell ref="G1:I1"/>
    <mergeCell ref="A2:B2"/>
    <mergeCell ref="C2:E2"/>
    <mergeCell ref="G2:I2"/>
    <mergeCell ref="L2:N2"/>
    <mergeCell ref="A5:B5"/>
    <mergeCell ref="A7:I7"/>
    <mergeCell ref="A19:B19"/>
    <mergeCell ref="G23:I23"/>
    <mergeCell ref="A24:B24"/>
    <mergeCell ref="G24:I24"/>
  </mergeCells>
  <pageMargins left="0.11811023622047245" right="0.11811023622047245" top="0.15748031496062992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46</vt:i4>
      </vt:variant>
      <vt:variant>
        <vt:lpstr>Zakresy nazwane</vt:lpstr>
      </vt:variant>
      <vt:variant>
        <vt:i4>10</vt:i4>
      </vt:variant>
    </vt:vector>
  </HeadingPairs>
  <TitlesOfParts>
    <vt:vector size="56" baseType="lpstr">
      <vt:lpstr>zał. nr 13</vt:lpstr>
      <vt:lpstr>zał. nr 13 A</vt:lpstr>
      <vt:lpstr>zał. nr 13 B</vt:lpstr>
      <vt:lpstr>zał. nr 14</vt:lpstr>
      <vt:lpstr>zał. nr 14 A</vt:lpstr>
      <vt:lpstr>zał. nr 15</vt:lpstr>
      <vt:lpstr>zał. nr 16</vt:lpstr>
      <vt:lpstr>zał. nr 16 A</vt:lpstr>
      <vt:lpstr>zał. nr 17</vt:lpstr>
      <vt:lpstr>zał. nr 18</vt:lpstr>
      <vt:lpstr>zał. nr 19 wykaz jednostek</vt:lpstr>
      <vt:lpstr>II.1.1a</vt:lpstr>
      <vt:lpstr>II.1.1b</vt:lpstr>
      <vt:lpstr>II.1.1c</vt:lpstr>
      <vt:lpstr>II.1.2.</vt:lpstr>
      <vt:lpstr>II.1.3.</vt:lpstr>
      <vt:lpstr>II.1.4.</vt:lpstr>
      <vt:lpstr>II.1.5.</vt:lpstr>
      <vt:lpstr>II.1.6.</vt:lpstr>
      <vt:lpstr>II.1.7.</vt:lpstr>
      <vt:lpstr>II.1.8.</vt:lpstr>
      <vt:lpstr>II.1.9.</vt:lpstr>
      <vt:lpstr>II.1.10</vt:lpstr>
      <vt:lpstr>II.1.11</vt:lpstr>
      <vt:lpstr>II.1.12.a</vt:lpstr>
      <vt:lpstr>II.1.12.b</vt:lpstr>
      <vt:lpstr>II.1.13.a</vt:lpstr>
      <vt:lpstr>II.1.13.b</vt:lpstr>
      <vt:lpstr>II.1.14.</vt:lpstr>
      <vt:lpstr>II.1.15</vt:lpstr>
      <vt:lpstr>II.1.16.a</vt:lpstr>
      <vt:lpstr>II.1.16.b</vt:lpstr>
      <vt:lpstr>II.2.1.</vt:lpstr>
      <vt:lpstr>II.2.2.</vt:lpstr>
      <vt:lpstr>II.2.3.</vt:lpstr>
      <vt:lpstr>II.2.4.</vt:lpstr>
      <vt:lpstr>II.2.5.a</vt:lpstr>
      <vt:lpstr>II.2.5.b</vt:lpstr>
      <vt:lpstr>II.2.5.c.</vt:lpstr>
      <vt:lpstr>II.2.5.d.</vt:lpstr>
      <vt:lpstr>II.2.5.e.</vt:lpstr>
      <vt:lpstr>II.2.5.f.</vt:lpstr>
      <vt:lpstr>II.2.5.g.</vt:lpstr>
      <vt:lpstr>II.3.1.</vt:lpstr>
      <vt:lpstr>II.3.2.</vt:lpstr>
      <vt:lpstr>II.3.3.</vt:lpstr>
      <vt:lpstr>II.1.11!Obszar_wydruku</vt:lpstr>
      <vt:lpstr>II.1.12.a!Obszar_wydruku</vt:lpstr>
      <vt:lpstr>II.1.14.!Obszar_wydruku</vt:lpstr>
      <vt:lpstr>II.1.9.!Obszar_wydruku</vt:lpstr>
      <vt:lpstr>II.2.5.f.!Obszar_wydruku</vt:lpstr>
      <vt:lpstr>II.3.1.!Obszar_wydruku</vt:lpstr>
      <vt:lpstr>'zał. nr 13 B'!Obszar_wydruku</vt:lpstr>
      <vt:lpstr>'zał. nr 14 A'!Obszar_wydruku</vt:lpstr>
      <vt:lpstr>'zał. nr 18'!Obszar_wydruku</vt:lpstr>
      <vt:lpstr>'zał. nr 19 wykaz jednostek'!Obszar_wydruku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Wątła Elżbieta</dc:creator>
  <cp:lastModifiedBy>Pląsek Radosław</cp:lastModifiedBy>
  <dcterms:created xsi:type="dcterms:W3CDTF">2022-04-27T12:27:36Z</dcterms:created>
  <dcterms:modified xsi:type="dcterms:W3CDTF">2022-05-06T11:58:09Z</dcterms:modified>
</cp:coreProperties>
</file>